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350" tabRatio="346" activeTab="0"/>
  </bookViews>
  <sheets>
    <sheet name="June-2020" sheetId="1" r:id="rId1"/>
    <sheet name="Sheet1" sheetId="2" r:id="rId2"/>
  </sheets>
  <definedNames>
    <definedName name="_xlnm.Print_Area" localSheetId="0">'June-2020'!$B$1:$O$89</definedName>
    <definedName name="_xlnm.Print_Titles" localSheetId="0">'June-2020'!$7:$7</definedName>
  </definedNames>
  <calcPr fullCalcOnLoad="1"/>
</workbook>
</file>

<file path=xl/sharedStrings.xml><?xml version="1.0" encoding="utf-8"?>
<sst xmlns="http://schemas.openxmlformats.org/spreadsheetml/2006/main" count="319" uniqueCount="125">
  <si>
    <t>USD</t>
  </si>
  <si>
    <t>EUR</t>
  </si>
  <si>
    <t>SDR</t>
  </si>
  <si>
    <t>JPY</t>
  </si>
  <si>
    <t>KWD</t>
  </si>
  <si>
    <t>GEL</t>
  </si>
  <si>
    <t>IDA</t>
  </si>
  <si>
    <t>KfW</t>
  </si>
  <si>
    <t>ADB</t>
  </si>
  <si>
    <t>EBRD</t>
  </si>
  <si>
    <t>EIB</t>
  </si>
  <si>
    <t>KFW</t>
  </si>
  <si>
    <t>NATIXI</t>
  </si>
  <si>
    <t>JICA</t>
  </si>
  <si>
    <t>KUWAIT</t>
  </si>
  <si>
    <t>TURKEY</t>
  </si>
  <si>
    <t>IBRD</t>
  </si>
  <si>
    <t xml:space="preserve">სესხის ძირითადი თანხის რესტრუქტურირებული ნაწილი </t>
  </si>
  <si>
    <t>IFAD</t>
  </si>
  <si>
    <t>Air Navigation for Tbilisi International Airport</t>
  </si>
  <si>
    <t xml:space="preserve">Rustavi Soild Waste Management Project
</t>
  </si>
  <si>
    <t xml:space="preserve">Rustavi Soild Waste Management Project (Gardabani) </t>
  </si>
  <si>
    <t>Enguri HydrO Power Plant  Rehabilitation Project III</t>
  </si>
  <si>
    <t>Adjara Solid Waste Project</t>
  </si>
  <si>
    <t xml:space="preserve">Rehabilitation of Municipal Infrastructure Facilitates in Batumi, Phase IV </t>
  </si>
  <si>
    <t>Water Infrastructure Modernisation II</t>
  </si>
  <si>
    <t xml:space="preserve">Water Infrastructure Modernisation </t>
  </si>
  <si>
    <t>United Water Supply Company of Georgia</t>
  </si>
  <si>
    <t>Tbilisi City Hall</t>
  </si>
  <si>
    <t>Batumi City Hall</t>
  </si>
  <si>
    <t>Jvari Khorga Transmission Line</t>
  </si>
  <si>
    <t>Transmission Grid Strengthening Project</t>
  </si>
  <si>
    <t>Georgia  Solid Waste Management Project</t>
  </si>
  <si>
    <t>Integrated Solid Waste  Management Kutaisi</t>
  </si>
  <si>
    <t>Urban Service Improvement Investment Program  - Project 5</t>
  </si>
  <si>
    <t>Kutaisi Waste water Project</t>
  </si>
  <si>
    <t>Kvemo Kartli  Solid Waste Project</t>
  </si>
  <si>
    <t>Municipal Development Fund of Georgia</t>
  </si>
  <si>
    <t>Urban Service Improvement Investment Program  - Project 4</t>
  </si>
  <si>
    <t>Urban Service Improvement Investment Program  - Project 3</t>
  </si>
  <si>
    <t>Urban Service Improvement Investment Program  - Project 2</t>
  </si>
  <si>
    <t>Rehabilitation of Municipal Infrastructure III Ph  (Water)</t>
  </si>
  <si>
    <t>Rehabilitation of Municipal Infrastructure III Ph (Stormwate)</t>
  </si>
  <si>
    <t>Black Sea Energy Transmission Line_ KFW</t>
  </si>
  <si>
    <t>JSC Georgian State Electrosystem (GSE)</t>
  </si>
  <si>
    <t>Ministry of Finance and Economy of Ajara</t>
  </si>
  <si>
    <t>Water Infrastructure Modernisation (Additional loan)</t>
  </si>
  <si>
    <t>LTD Kobuleti water</t>
  </si>
  <si>
    <t>LTD United Water Supply Company of Georgia</t>
  </si>
  <si>
    <t>Batumi Urban Transport</t>
  </si>
  <si>
    <t xml:space="preserve">Vardnili and Enguri Hydro Rehabilitation Project </t>
  </si>
  <si>
    <t>LLC Energotrans</t>
  </si>
  <si>
    <t>LLC "Coca-Cola"</t>
  </si>
  <si>
    <t>Power Rehabilitation Project (KHRAMI)</t>
  </si>
  <si>
    <t>LTD Enguhesi</t>
  </si>
  <si>
    <t>LLC Gerogian Water and Power</t>
  </si>
  <si>
    <t>Power Transmission Rehabilitation Programme</t>
  </si>
  <si>
    <t xml:space="preserve">Electricity Market Support Project </t>
  </si>
  <si>
    <t>Sector Program Power Supply</t>
  </si>
  <si>
    <t xml:space="preserve">Regional Power Network Rehabilitation I - </t>
  </si>
  <si>
    <t xml:space="preserve">Tbilisi Road rehabilitation Project </t>
  </si>
  <si>
    <t xml:space="preserve">Batumi Municipal Infastructure Rehabilitation - Phase I </t>
  </si>
  <si>
    <t>LTD Saqaeronavigatsia</t>
  </si>
  <si>
    <t>Electricity Market Support Project (Additional)</t>
  </si>
  <si>
    <t>Georgian Energy Sector Rehabilitation Support</t>
  </si>
  <si>
    <t>JSC ProCredit Bank</t>
  </si>
  <si>
    <t>Microkedit Bank of Georgia</t>
  </si>
  <si>
    <t>Rural Development Project (RDP)</t>
  </si>
  <si>
    <t>JSC KHRAMHESI-2</t>
  </si>
  <si>
    <t>Donor</t>
  </si>
  <si>
    <t>Currency</t>
  </si>
  <si>
    <t>Commitment Amount</t>
  </si>
  <si>
    <t>Disbursed Amount</t>
  </si>
  <si>
    <t>Microfinancial organizations in Rural Development progect</t>
  </si>
  <si>
    <t>Comercial Banks and Microfinancial organizations in Rural Development progect</t>
  </si>
  <si>
    <t>Rustavi Municipality</t>
  </si>
  <si>
    <t>Gardabani Municipality</t>
  </si>
  <si>
    <t>Servicing Liabilities Relates to Enguri Hydroreabilitation Project</t>
  </si>
  <si>
    <t xml:space="preserve">Court settlement act LTD "Coca-Cola'' </t>
  </si>
  <si>
    <t>Tbilisi Bus Project</t>
  </si>
  <si>
    <t> LTD Solid Waste Management Company of Georgia</t>
  </si>
  <si>
    <t>Company/Organization</t>
  </si>
  <si>
    <t>LTD Engurhesi</t>
  </si>
  <si>
    <t xml:space="preserve">Enguri Hydro Power Plant  Rehabilitation II  </t>
  </si>
  <si>
    <t xml:space="preserve">Rescheduled Power Transmission Rehabilitation Programme II  </t>
  </si>
  <si>
    <t xml:space="preserve">Rescheduled of Power Transmission Rehabilitation Programme </t>
  </si>
  <si>
    <t xml:space="preserve">Rescheduled of Electricity Market Support Project </t>
  </si>
  <si>
    <t xml:space="preserve">Kobuleti Waster Water Poject </t>
  </si>
  <si>
    <t xml:space="preserve">Open Programme Extension Transmission Network Georgia </t>
  </si>
  <si>
    <t xml:space="preserve">Regional Power Transmission Enhancement </t>
  </si>
  <si>
    <t xml:space="preserve">Poti Municipal Water Project
</t>
  </si>
  <si>
    <t xml:space="preserve">Kutaisi Municipal Water Project </t>
  </si>
  <si>
    <t xml:space="preserve">Borjomi Water ProjectI </t>
  </si>
  <si>
    <t>Urban Service Improvement Investment Program  - Project 1</t>
  </si>
  <si>
    <t xml:space="preserve">High Voltage Transmission Line_ EIB </t>
  </si>
  <si>
    <t xml:space="preserve">Black Sea Energy Transmission Line_ EBRD </t>
  </si>
  <si>
    <t>Batumi Municipal Infastructure Rehabilitation - Phase II -Khelvachauri</t>
  </si>
  <si>
    <r>
      <t xml:space="preserve">Power Transmission Rehabilitation Programme II </t>
    </r>
    <r>
      <rPr>
        <b/>
        <sz val="9"/>
        <color indexed="8"/>
        <rFont val="Tahoma"/>
        <family val="2"/>
      </rPr>
      <t xml:space="preserve"> </t>
    </r>
    <r>
      <rPr>
        <b/>
        <sz val="9"/>
        <color indexed="8"/>
        <rFont val="Arial"/>
        <family val="2"/>
      </rPr>
      <t>*</t>
    </r>
  </si>
  <si>
    <t>Batumi Municipal Infastructure Rehabilitation - Phase II</t>
  </si>
  <si>
    <t>Name of Project</t>
  </si>
  <si>
    <t>Commitment date</t>
  </si>
  <si>
    <t xml:space="preserve">* Principal amount (751,941.18 EUR) is deferred according the rehabilitation plan </t>
  </si>
  <si>
    <t>Note:  Exchange rate at given date</t>
  </si>
  <si>
    <t>Black Sea Energy Transmission Line_ KFW(Rescheduled)</t>
  </si>
  <si>
    <t>Repaid Interest</t>
  </si>
  <si>
    <t>Outstanding</t>
  </si>
  <si>
    <t>Outstanding in GEL</t>
  </si>
  <si>
    <t>Principal arrears</t>
  </si>
  <si>
    <t>Interest arrears</t>
  </si>
  <si>
    <t>LTD Solid Waste Management Company of Georgia</t>
  </si>
  <si>
    <t>Urban Service Improvement Investment Program  - Project 6</t>
  </si>
  <si>
    <t>Repaid Principal</t>
  </si>
  <si>
    <t xml:space="preserve">UniCredit Bank Austria </t>
  </si>
  <si>
    <t>Open Programme Extension Transmission Network II</t>
  </si>
  <si>
    <t>LEPL Georgian Technical University</t>
  </si>
  <si>
    <t xml:space="preserve">Geo Research Institute for Energy &amp; Hidrotechnics </t>
  </si>
  <si>
    <t>Batumi Bus Project</t>
  </si>
  <si>
    <t>Enguri HPP-Climate Resilience Upgrade</t>
  </si>
  <si>
    <t xml:space="preserve"> Integrated Solid Waste Management Program II</t>
  </si>
  <si>
    <t>Tbilisi Solid Waste Project</t>
  </si>
  <si>
    <t>Adjara- Rural Water Supply and Waste Water Programme</t>
  </si>
  <si>
    <t>Energy Supply Reliability and Financial Recovery Project</t>
  </si>
  <si>
    <t xml:space="preserve">Georgian Urban Transport Enhancement Programme  </t>
  </si>
  <si>
    <t>Tbilisi Bus Second Project</t>
  </si>
  <si>
    <t>On-lendings from External Financial Resourses in Credit Currency (as of June 30, 2020)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</si>
</sst>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_(* #,##0_);_(* \(#,##0\);_(* &quot;-&quot;??_);_(@_)"/>
    <numFmt numFmtId="174" formatCode="#,##0.000"/>
    <numFmt numFmtId="175" formatCode="#,##0.0000"/>
    <numFmt numFmtId="176" formatCode="#,##0.00000"/>
    <numFmt numFmtId="177" formatCode="#,##0.000000"/>
    <numFmt numFmtId="178" formatCode="#,##0.0"/>
    <numFmt numFmtId="179" formatCode="_(* #,##0.0_);_(* \(#,##0.0\);_(* &quot;-&quot;??_);_(@_)"/>
    <numFmt numFmtId="180" formatCode="#,##0.0000000"/>
    <numFmt numFmtId="181" formatCode="#,##0.00000000"/>
    <numFmt numFmtId="182" formatCode="#,##0.0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"/>
    <numFmt numFmtId="188" formatCode="dd/mm/yyyy"/>
    <numFmt numFmtId="189" formatCode="[$-409]dddd\,\ mmmm\ dd\,\ yyyy"/>
    <numFmt numFmtId="190" formatCode="[$-409]d\-mmm\-yy;@"/>
    <numFmt numFmtId="191" formatCode="0.000000"/>
    <numFmt numFmtId="192" formatCode="0.0000000"/>
    <numFmt numFmtId="193" formatCode="_(* #,##0.0000_);_(* \(#,##0.0000\);_(* &quot;-&quot;??_);_(@_)"/>
    <numFmt numFmtId="194" formatCode="_(* #,##0.000000_);_(* \(#,##0.000000\);_(* &quot;-&quot;??_);_(@_)"/>
    <numFmt numFmtId="195" formatCode="_(* #,##0.0000_);_(* \(#,##0.0000\);_(* &quot;-&quot;????_);_(@_)"/>
    <numFmt numFmtId="196" formatCode="_(* #,##0.000_);_(* \(#,##0.000\);_(* &quot;-&quot;??_);_(@_)"/>
    <numFmt numFmtId="197" formatCode="_(* #,##0.00000_);_(* \(#,##0.00000\);_(* &quot;-&quot;??_);_(@_)"/>
    <numFmt numFmtId="198" formatCode="_(* #,##0.0000000_);_(* \(#,##0.0000000\);_(* &quot;-&quot;??_);_(@_)"/>
    <numFmt numFmtId="199" formatCode="m/d/yy;@"/>
    <numFmt numFmtId="200" formatCode="[$-409]d\-mmm\-yyyy;@"/>
    <numFmt numFmtId="201" formatCode="m/d/yyyy;@"/>
    <numFmt numFmtId="202" formatCode="m/d/yy\ h:mm;@"/>
    <numFmt numFmtId="203" formatCode="[$-409]mmmm\ d\,\ yyyy;@"/>
    <numFmt numFmtId="204" formatCode="d/m/yyyy;@"/>
    <numFmt numFmtId="205" formatCode="dd/mm/yyyy;@"/>
    <numFmt numFmtId="206" formatCode="[$-809]dd\ mmmm\ yyyy;@"/>
    <numFmt numFmtId="207" formatCode="[$-809]d\ mmmm\ yyyy;@"/>
    <numFmt numFmtId="208" formatCode="yyyy\-mm\-dd;@"/>
    <numFmt numFmtId="209" formatCode="[$-437]yyyy\ &quot;წ.&quot;\ dd\ mmm;@"/>
    <numFmt numFmtId="210" formatCode="mmm\-yyyy"/>
    <numFmt numFmtId="211" formatCode="[$-409]h:mm:ss\ AM/PM"/>
    <numFmt numFmtId="212" formatCode="mmm/yyyy"/>
  </numFmts>
  <fonts count="101">
    <font>
      <sz val="11"/>
      <name val="SPLiteraturuly"/>
      <family val="0"/>
    </font>
    <font>
      <b/>
      <sz val="10"/>
      <color indexed="12"/>
      <name val="Arial"/>
      <family val="2"/>
    </font>
    <font>
      <b/>
      <sz val="10"/>
      <color indexed="32"/>
      <name val="Arial"/>
      <family val="2"/>
    </font>
    <font>
      <b/>
      <i/>
      <sz val="10"/>
      <color indexed="10"/>
      <name val="Arial"/>
      <family val="2"/>
    </font>
    <font>
      <b/>
      <sz val="9"/>
      <color indexed="8"/>
      <name val="Courier New"/>
      <family val="3"/>
    </font>
    <font>
      <b/>
      <sz val="13"/>
      <color indexed="8"/>
      <name val="Courier New"/>
      <family val="3"/>
    </font>
    <font>
      <b/>
      <sz val="8"/>
      <color indexed="8"/>
      <name val="Courier New"/>
      <family val="3"/>
    </font>
    <font>
      <sz val="9"/>
      <color indexed="8"/>
      <name val="Arial"/>
      <family val="2"/>
    </font>
    <font>
      <b/>
      <sz val="10"/>
      <color indexed="10"/>
      <name val="SPLiteraturuly MT"/>
      <family val="0"/>
    </font>
    <font>
      <sz val="8"/>
      <name val="SPLiteraturuly"/>
      <family val="0"/>
    </font>
    <font>
      <b/>
      <sz val="10"/>
      <color indexed="17"/>
      <name val="Arial"/>
      <family val="2"/>
    </font>
    <font>
      <u val="single"/>
      <sz val="11"/>
      <color indexed="12"/>
      <name val="SPLiteraturuly"/>
      <family val="0"/>
    </font>
    <font>
      <u val="single"/>
      <sz val="11"/>
      <color indexed="36"/>
      <name val="SPLiteraturuly"/>
      <family val="0"/>
    </font>
    <font>
      <sz val="7"/>
      <color indexed="8"/>
      <name val="LitNusx"/>
      <family val="2"/>
    </font>
    <font>
      <b/>
      <sz val="10"/>
      <color indexed="8"/>
      <name val="Courier New"/>
      <family val="3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Sylfaen"/>
      <family val="1"/>
    </font>
    <font>
      <b/>
      <sz val="11"/>
      <color indexed="8"/>
      <name val="Sylfaen"/>
      <family val="1"/>
    </font>
    <font>
      <sz val="9"/>
      <name val="Arial"/>
      <family val="2"/>
    </font>
    <font>
      <b/>
      <sz val="11"/>
      <name val="SPLiteraturuly"/>
      <family val="0"/>
    </font>
    <font>
      <sz val="10"/>
      <name val="SPLiteraturuly"/>
      <family val="0"/>
    </font>
    <font>
      <b/>
      <sz val="9"/>
      <color indexed="8"/>
      <name val="Tahoma"/>
      <family val="2"/>
    </font>
    <font>
      <sz val="8"/>
      <name val="Arial"/>
      <family val="2"/>
    </font>
    <font>
      <b/>
      <sz val="8"/>
      <name val="SPLiteraturuly"/>
      <family val="0"/>
    </font>
    <font>
      <sz val="9"/>
      <name val="Courier New"/>
      <family val="3"/>
    </font>
    <font>
      <sz val="11"/>
      <name val="Sylfae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ourier New"/>
      <family val="3"/>
    </font>
    <font>
      <sz val="11"/>
      <color indexed="10"/>
      <name val="SPLiteraturuly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color indexed="23"/>
      <name val="Verdana"/>
      <family val="2"/>
    </font>
    <font>
      <sz val="9"/>
      <color indexed="10"/>
      <name val="SPLiteraturuly"/>
      <family val="0"/>
    </font>
    <font>
      <b/>
      <sz val="8"/>
      <color indexed="10"/>
      <name val="Courier New"/>
      <family val="3"/>
    </font>
    <font>
      <b/>
      <sz val="10"/>
      <color indexed="10"/>
      <name val="Courier New"/>
      <family val="3"/>
    </font>
    <font>
      <b/>
      <sz val="8"/>
      <color indexed="10"/>
      <name val="Verdana"/>
      <family val="2"/>
    </font>
    <font>
      <b/>
      <sz val="8"/>
      <color indexed="62"/>
      <name val="Arial"/>
      <family val="2"/>
    </font>
    <font>
      <b/>
      <sz val="8"/>
      <color indexed="62"/>
      <name val="SPLiteraturuly"/>
      <family val="0"/>
    </font>
    <font>
      <b/>
      <sz val="9"/>
      <color indexed="10"/>
      <name val="Arial"/>
      <family val="2"/>
    </font>
    <font>
      <sz val="9"/>
      <color indexed="63"/>
      <name val="Arial"/>
      <family val="2"/>
    </font>
    <font>
      <b/>
      <sz val="11"/>
      <color indexed="10"/>
      <name val="SPLiteraturuly"/>
      <family val="0"/>
    </font>
    <font>
      <sz val="8"/>
      <color indexed="62"/>
      <name val="SPLiteraturuly"/>
      <family val="0"/>
    </font>
    <font>
      <b/>
      <sz val="9"/>
      <color indexed="62"/>
      <name val="Arial"/>
      <family val="2"/>
    </font>
    <font>
      <b/>
      <sz val="10"/>
      <color indexed="10"/>
      <name val="SPLiteraturuly"/>
      <family val="0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ourier New"/>
      <family val="3"/>
    </font>
    <font>
      <sz val="11"/>
      <color rgb="FFFF0000"/>
      <name val="SPLiteraturuly"/>
      <family val="0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66727B"/>
      <name val="Verdana"/>
      <family val="2"/>
    </font>
    <font>
      <sz val="9"/>
      <color rgb="FFFF0000"/>
      <name val="SPLiteraturuly"/>
      <family val="0"/>
    </font>
    <font>
      <b/>
      <sz val="8"/>
      <color rgb="FFFF0000"/>
      <name val="Courier New"/>
      <family val="3"/>
    </font>
    <font>
      <b/>
      <sz val="10"/>
      <color rgb="FFFF0000"/>
      <name val="Courier New"/>
      <family val="3"/>
    </font>
    <font>
      <b/>
      <i/>
      <sz val="10"/>
      <color rgb="FFFF0000"/>
      <name val="Arial"/>
      <family val="2"/>
    </font>
    <font>
      <b/>
      <sz val="8"/>
      <color rgb="FFFF0000"/>
      <name val="Verdana"/>
      <family val="2"/>
    </font>
    <font>
      <b/>
      <sz val="8"/>
      <color theme="4" tint="-0.24997000396251678"/>
      <name val="Arial"/>
      <family val="2"/>
    </font>
    <font>
      <b/>
      <sz val="8"/>
      <color theme="4" tint="-0.24997000396251678"/>
      <name val="SPLiteraturuly"/>
      <family val="0"/>
    </font>
    <font>
      <b/>
      <sz val="9"/>
      <color rgb="FFFF0000"/>
      <name val="Arial"/>
      <family val="2"/>
    </font>
    <font>
      <sz val="9"/>
      <color rgb="FF12202A"/>
      <name val="Arial"/>
      <family val="2"/>
    </font>
    <font>
      <b/>
      <sz val="11"/>
      <color rgb="FFFF0000"/>
      <name val="SPLiteraturuly"/>
      <family val="0"/>
    </font>
    <font>
      <sz val="8"/>
      <color theme="3" tint="0.39998000860214233"/>
      <name val="SPLiteraturuly"/>
      <family val="0"/>
    </font>
    <font>
      <sz val="9"/>
      <color theme="1"/>
      <name val="Arial"/>
      <family val="2"/>
    </font>
    <font>
      <b/>
      <sz val="9"/>
      <color theme="4" tint="-0.24997000396251678"/>
      <name val="Arial"/>
      <family val="2"/>
    </font>
    <font>
      <b/>
      <sz val="10"/>
      <color rgb="FFFF0000"/>
      <name val="SPLiteraturuly"/>
      <family val="0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>
        <color indexed="63"/>
      </bottom>
    </border>
    <border>
      <left style="thin">
        <color theme="3" tint="0.7998899817466736"/>
      </left>
      <right style="thin">
        <color theme="3" tint="0.7998899817466736"/>
      </right>
      <top style="thin">
        <color theme="3" tint="0.7998899817466736"/>
      </top>
      <bottom style="thin">
        <color theme="3" tint="0.7998899817466736"/>
      </bottom>
    </border>
    <border>
      <left style="thin">
        <color theme="3" tint="0.7999500036239624"/>
      </left>
      <right>
        <color indexed="63"/>
      </right>
      <top style="thin">
        <color theme="3" tint="0.7999799847602844"/>
      </top>
      <bottom style="thin">
        <color theme="3" tint="0.7999500036239624"/>
      </bottom>
    </border>
    <border>
      <left style="thin">
        <color theme="3" tint="0.7999500036239624"/>
      </left>
      <right>
        <color indexed="63"/>
      </right>
      <top style="thin">
        <color theme="3" tint="0.7999500036239624"/>
      </top>
      <bottom style="thin">
        <color theme="3" tint="0.7999500036239624"/>
      </bottom>
    </border>
    <border>
      <left style="thin">
        <color theme="3" tint="0.7999500036239624"/>
      </left>
      <right>
        <color indexed="63"/>
      </right>
      <top style="thin">
        <color theme="3" tint="0.7999500036239624"/>
      </top>
      <bottom style="thin">
        <color theme="3" tint="0.7999799847602844"/>
      </bottom>
    </border>
    <border>
      <left style="thin">
        <color theme="3" tint="0.7999200224876404"/>
      </left>
      <right style="thin">
        <color theme="3" tint="0.7999200224876404"/>
      </right>
      <top style="thin">
        <color theme="3" tint="0.7999200224876404"/>
      </top>
      <bottom style="thin">
        <color theme="3" tint="0.7999200224876404"/>
      </bottom>
    </border>
    <border>
      <left style="thin">
        <color theme="3" tint="0.7999500036239624"/>
      </left>
      <right>
        <color indexed="63"/>
      </right>
      <top style="thin">
        <color theme="3" tint="0.7999500036239624"/>
      </top>
      <bottom>
        <color indexed="63"/>
      </bottom>
    </border>
    <border>
      <left style="thin">
        <color theme="3" tint="0.7999200224876404"/>
      </left>
      <right style="thin">
        <color theme="3" tint="0.7999200224876404"/>
      </right>
      <top style="thin">
        <color theme="3" tint="0.7999200224876404"/>
      </top>
      <bottom>
        <color indexed="63"/>
      </bottom>
    </border>
    <border>
      <left>
        <color indexed="63"/>
      </left>
      <right>
        <color indexed="63"/>
      </right>
      <top style="thin">
        <color theme="3" tint="0.799889981746673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9" fontId="8" fillId="0" borderId="0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4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188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 wrapText="1"/>
    </xf>
    <xf numFmtId="188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43" fontId="14" fillId="0" borderId="0" xfId="42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88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3" fontId="0" fillId="0" borderId="0" xfId="42" applyFont="1" applyAlignment="1">
      <alignment vertical="center"/>
    </xf>
    <xf numFmtId="0" fontId="6" fillId="0" borderId="0" xfId="0" applyFont="1" applyAlignment="1">
      <alignment vertical="center" wrapText="1"/>
    </xf>
    <xf numFmtId="190" fontId="0" fillId="0" borderId="0" xfId="0" applyNumberFormat="1" applyAlignment="1">
      <alignment/>
    </xf>
    <xf numFmtId="0" fontId="81" fillId="0" borderId="0" xfId="0" applyFont="1" applyAlignment="1">
      <alignment/>
    </xf>
    <xf numFmtId="3" fontId="82" fillId="0" borderId="0" xfId="0" applyNumberFormat="1" applyFont="1" applyAlignment="1">
      <alignment horizontal="right"/>
    </xf>
    <xf numFmtId="4" fontId="82" fillId="0" borderId="0" xfId="0" applyNumberFormat="1" applyFont="1" applyAlignment="1">
      <alignment horizontal="right"/>
    </xf>
    <xf numFmtId="0" fontId="82" fillId="0" borderId="0" xfId="0" applyFont="1" applyAlignment="1">
      <alignment horizontal="center" wrapText="1"/>
    </xf>
    <xf numFmtId="0" fontId="82" fillId="0" borderId="0" xfId="0" applyFont="1" applyAlignment="1">
      <alignment wrapText="1"/>
    </xf>
    <xf numFmtId="0" fontId="83" fillId="0" borderId="0" xfId="0" applyFont="1" applyAlignment="1">
      <alignment wrapText="1"/>
    </xf>
    <xf numFmtId="3" fontId="83" fillId="0" borderId="0" xfId="0" applyNumberFormat="1" applyFont="1" applyAlignment="1">
      <alignment horizontal="right"/>
    </xf>
    <xf numFmtId="4" fontId="83" fillId="0" borderId="0" xfId="0" applyNumberFormat="1" applyFont="1" applyAlignment="1">
      <alignment horizontal="right"/>
    </xf>
    <xf numFmtId="0" fontId="83" fillId="0" borderId="0" xfId="0" applyFont="1" applyAlignment="1">
      <alignment horizontal="center" wrapText="1"/>
    </xf>
    <xf numFmtId="43" fontId="81" fillId="0" borderId="0" xfId="42" applyFont="1" applyAlignment="1">
      <alignment/>
    </xf>
    <xf numFmtId="171" fontId="83" fillId="0" borderId="0" xfId="0" applyNumberFormat="1" applyFont="1" applyAlignment="1">
      <alignment wrapText="1"/>
    </xf>
    <xf numFmtId="43" fontId="82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0" fontId="84" fillId="0" borderId="0" xfId="0" applyFont="1" applyFill="1" applyAlignment="1">
      <alignment/>
    </xf>
    <xf numFmtId="172" fontId="13" fillId="0" borderId="0" xfId="0" applyNumberFormat="1" applyFont="1" applyFill="1" applyBorder="1" applyAlignment="1">
      <alignment horizontal="center"/>
    </xf>
    <xf numFmtId="0" fontId="8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172" fontId="85" fillId="0" borderId="0" xfId="0" applyNumberFormat="1" applyFont="1" applyFill="1" applyAlignment="1">
      <alignment vertical="center"/>
    </xf>
    <xf numFmtId="0" fontId="86" fillId="0" borderId="0" xfId="0" applyFont="1" applyFill="1" applyAlignment="1">
      <alignment horizontal="center" wrapText="1"/>
    </xf>
    <xf numFmtId="0" fontId="81" fillId="0" borderId="0" xfId="0" applyFont="1" applyFill="1" applyAlignment="1">
      <alignment/>
    </xf>
    <xf numFmtId="0" fontId="87" fillId="0" borderId="0" xfId="0" applyFont="1" applyFill="1" applyAlignment="1">
      <alignment vertical="top" wrapText="1"/>
    </xf>
    <xf numFmtId="3" fontId="82" fillId="0" borderId="0" xfId="0" applyNumberFormat="1" applyFont="1" applyFill="1" applyAlignment="1">
      <alignment horizontal="right"/>
    </xf>
    <xf numFmtId="0" fontId="85" fillId="0" borderId="0" xfId="0" applyFont="1" applyFill="1" applyAlignment="1">
      <alignment/>
    </xf>
    <xf numFmtId="0" fontId="88" fillId="0" borderId="0" xfId="0" applyFont="1" applyFill="1" applyAlignment="1">
      <alignment wrapText="1"/>
    </xf>
    <xf numFmtId="4" fontId="82" fillId="0" borderId="0" xfId="0" applyNumberFormat="1" applyFont="1" applyFill="1" applyAlignment="1">
      <alignment horizontal="right"/>
    </xf>
    <xf numFmtId="0" fontId="82" fillId="0" borderId="0" xfId="0" applyFont="1" applyFill="1" applyAlignment="1">
      <alignment horizontal="center" wrapText="1"/>
    </xf>
    <xf numFmtId="0" fontId="82" fillId="0" borderId="0" xfId="0" applyFont="1" applyFill="1" applyAlignment="1">
      <alignment wrapText="1"/>
    </xf>
    <xf numFmtId="0" fontId="83" fillId="0" borderId="0" xfId="0" applyFont="1" applyFill="1" applyAlignment="1">
      <alignment wrapText="1"/>
    </xf>
    <xf numFmtId="0" fontId="89" fillId="0" borderId="0" xfId="0" applyFont="1" applyFill="1" applyAlignment="1">
      <alignment/>
    </xf>
    <xf numFmtId="4" fontId="83" fillId="0" borderId="0" xfId="0" applyNumberFormat="1" applyFont="1" applyFill="1" applyAlignment="1">
      <alignment wrapText="1"/>
    </xf>
    <xf numFmtId="3" fontId="83" fillId="0" borderId="0" xfId="0" applyNumberFormat="1" applyFont="1" applyFill="1" applyAlignment="1">
      <alignment horizontal="right"/>
    </xf>
    <xf numFmtId="4" fontId="83" fillId="0" borderId="0" xfId="0" applyNumberFormat="1" applyFont="1" applyFill="1" applyAlignment="1">
      <alignment horizontal="right"/>
    </xf>
    <xf numFmtId="0" fontId="83" fillId="0" borderId="0" xfId="0" applyFont="1" applyFill="1" applyAlignment="1">
      <alignment horizontal="center" wrapText="1"/>
    </xf>
    <xf numFmtId="43" fontId="81" fillId="0" borderId="0" xfId="42" applyFont="1" applyFill="1" applyAlignment="1">
      <alignment/>
    </xf>
    <xf numFmtId="171" fontId="83" fillId="0" borderId="0" xfId="0" applyNumberFormat="1" applyFont="1" applyFill="1" applyAlignment="1">
      <alignment wrapText="1"/>
    </xf>
    <xf numFmtId="193" fontId="84" fillId="0" borderId="0" xfId="42" applyNumberFormat="1" applyFont="1" applyAlignment="1">
      <alignment/>
    </xf>
    <xf numFmtId="194" fontId="84" fillId="0" borderId="0" xfId="42" applyNumberFormat="1" applyFont="1" applyAlignment="1">
      <alignment/>
    </xf>
    <xf numFmtId="197" fontId="81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vertical="center"/>
    </xf>
    <xf numFmtId="3" fontId="1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4" fillId="0" borderId="0" xfId="0" applyFont="1" applyAlignment="1">
      <alignment/>
    </xf>
    <xf numFmtId="0" fontId="84" fillId="33" borderId="0" xfId="0" applyFont="1" applyFill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3" fontId="19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4" fontId="92" fillId="0" borderId="0" xfId="0" applyNumberFormat="1" applyFont="1" applyAlignment="1">
      <alignment horizontal="right" vertical="center"/>
    </xf>
    <xf numFmtId="0" fontId="93" fillId="0" borderId="0" xfId="0" applyFont="1" applyAlignment="1">
      <alignment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/>
    </xf>
    <xf numFmtId="190" fontId="19" fillId="0" borderId="10" xfId="0" applyNumberFormat="1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1" fillId="0" borderId="0" xfId="0" applyFont="1" applyAlignment="1">
      <alignment vertical="center"/>
    </xf>
    <xf numFmtId="190" fontId="94" fillId="0" borderId="0" xfId="0" applyNumberFormat="1" applyFont="1" applyAlignment="1">
      <alignment/>
    </xf>
    <xf numFmtId="0" fontId="89" fillId="33" borderId="0" xfId="0" applyFont="1" applyFill="1" applyAlignment="1">
      <alignment horizontal="center" vertical="center" wrapText="1"/>
    </xf>
    <xf numFmtId="193" fontId="89" fillId="0" borderId="0" xfId="42" applyNumberFormat="1" applyFont="1" applyAlignment="1">
      <alignment/>
    </xf>
    <xf numFmtId="0" fontId="89" fillId="0" borderId="0" xfId="0" applyFont="1" applyAlignment="1">
      <alignment/>
    </xf>
    <xf numFmtId="194" fontId="89" fillId="0" borderId="0" xfId="42" applyNumberFormat="1" applyFont="1" applyAlignment="1">
      <alignment/>
    </xf>
    <xf numFmtId="0" fontId="84" fillId="34" borderId="0" xfId="0" applyFont="1" applyFill="1" applyAlignment="1">
      <alignment horizontal="center" vertical="center" wrapText="1"/>
    </xf>
    <xf numFmtId="187" fontId="84" fillId="34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0" fontId="84" fillId="0" borderId="0" xfId="0" applyFont="1" applyFill="1" applyAlignment="1">
      <alignment horizontal="center" vertical="center" wrapText="1"/>
    </xf>
    <xf numFmtId="193" fontId="84" fillId="0" borderId="0" xfId="42" applyNumberFormat="1" applyFont="1" applyFill="1" applyAlignment="1">
      <alignment/>
    </xf>
    <xf numFmtId="190" fontId="0" fillId="0" borderId="0" xfId="0" applyNumberFormat="1" applyFill="1" applyAlignment="1">
      <alignment/>
    </xf>
    <xf numFmtId="0" fontId="95" fillId="0" borderId="0" xfId="0" applyFont="1" applyAlignment="1">
      <alignment horizontal="center" vertical="center" wrapText="1"/>
    </xf>
    <xf numFmtId="0" fontId="96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3" fontId="7" fillId="0" borderId="12" xfId="0" applyNumberFormat="1" applyFont="1" applyBorder="1" applyAlignment="1">
      <alignment horizontal="right" vertical="center"/>
    </xf>
    <xf numFmtId="187" fontId="84" fillId="0" borderId="0" xfId="0" applyNumberFormat="1" applyFont="1" applyFill="1" applyAlignment="1">
      <alignment/>
    </xf>
    <xf numFmtId="178" fontId="97" fillId="0" borderId="0" xfId="0" applyNumberFormat="1" applyFont="1" applyBorder="1" applyAlignment="1">
      <alignment horizontal="right" vertical="center"/>
    </xf>
    <xf numFmtId="178" fontId="92" fillId="0" borderId="0" xfId="0" applyNumberFormat="1" applyFont="1" applyAlignment="1">
      <alignment horizontal="right" vertical="center"/>
    </xf>
    <xf numFmtId="178" fontId="19" fillId="0" borderId="0" xfId="42" applyNumberFormat="1" applyFont="1" applyAlignment="1">
      <alignment vertical="center"/>
    </xf>
    <xf numFmtId="178" fontId="19" fillId="0" borderId="0" xfId="0" applyNumberFormat="1" applyFont="1" applyAlignment="1">
      <alignment horizontal="right" vertical="center"/>
    </xf>
    <xf numFmtId="178" fontId="83" fillId="0" borderId="0" xfId="42" applyNumberFormat="1" applyFont="1" applyAlignment="1">
      <alignment vertical="center"/>
    </xf>
    <xf numFmtId="178" fontId="83" fillId="0" borderId="0" xfId="42" applyNumberFormat="1" applyFont="1" applyFill="1" applyAlignment="1">
      <alignment vertical="center"/>
    </xf>
    <xf numFmtId="3" fontId="92" fillId="0" borderId="0" xfId="0" applyNumberFormat="1" applyFont="1" applyAlignment="1">
      <alignment horizontal="right" vertical="center"/>
    </xf>
    <xf numFmtId="3" fontId="92" fillId="0" borderId="0" xfId="0" applyNumberFormat="1" applyFont="1" applyFill="1" applyAlignment="1">
      <alignment horizontal="right" vertical="center"/>
    </xf>
    <xf numFmtId="3" fontId="98" fillId="35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vertical="top"/>
    </xf>
    <xf numFmtId="49" fontId="8" fillId="0" borderId="0" xfId="0" applyNumberFormat="1" applyFont="1" applyFill="1" applyBorder="1" applyAlignment="1">
      <alignment vertical="center" wrapText="1"/>
    </xf>
    <xf numFmtId="194" fontId="84" fillId="0" borderId="0" xfId="42" applyNumberFormat="1" applyFont="1" applyFill="1" applyAlignment="1">
      <alignment/>
    </xf>
    <xf numFmtId="43" fontId="82" fillId="0" borderId="0" xfId="0" applyNumberFormat="1" applyFont="1" applyFill="1" applyAlignment="1">
      <alignment wrapText="1"/>
    </xf>
    <xf numFmtId="0" fontId="26" fillId="0" borderId="0" xfId="0" applyFont="1" applyAlignment="1">
      <alignment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83" fillId="0" borderId="14" xfId="0" applyFont="1" applyBorder="1" applyAlignment="1">
      <alignment vertical="center" wrapText="1"/>
    </xf>
    <xf numFmtId="3" fontId="83" fillId="0" borderId="14" xfId="0" applyNumberFormat="1" applyFont="1" applyFill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3" fontId="19" fillId="0" borderId="14" xfId="0" applyNumberFormat="1" applyFont="1" applyFill="1" applyBorder="1" applyAlignment="1">
      <alignment vertical="center" wrapText="1"/>
    </xf>
    <xf numFmtId="0" fontId="93" fillId="0" borderId="14" xfId="0" applyFont="1" applyBorder="1" applyAlignment="1">
      <alignment vertical="center" wrapText="1"/>
    </xf>
    <xf numFmtId="0" fontId="93" fillId="0" borderId="14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6" fillId="0" borderId="14" xfId="0" applyFont="1" applyBorder="1" applyAlignment="1">
      <alignment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190" fontId="19" fillId="0" borderId="16" xfId="0" applyNumberFormat="1" applyFont="1" applyFill="1" applyBorder="1" applyAlignment="1">
      <alignment horizontal="left" vertical="center"/>
    </xf>
    <xf numFmtId="0" fontId="15" fillId="0" borderId="16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right" vertical="center"/>
    </xf>
    <xf numFmtId="0" fontId="83" fillId="0" borderId="16" xfId="0" applyFont="1" applyBorder="1" applyAlignment="1">
      <alignment vertical="center" wrapText="1"/>
    </xf>
    <xf numFmtId="190" fontId="83" fillId="0" borderId="16" xfId="0" applyNumberFormat="1" applyFont="1" applyFill="1" applyBorder="1" applyAlignment="1">
      <alignment horizontal="left" vertical="center"/>
    </xf>
    <xf numFmtId="0" fontId="99" fillId="0" borderId="16" xfId="0" applyFont="1" applyBorder="1" applyAlignment="1">
      <alignment horizontal="center" vertical="center" wrapText="1"/>
    </xf>
    <xf numFmtId="3" fontId="83" fillId="0" borderId="16" xfId="0" applyNumberFormat="1" applyFont="1" applyBorder="1" applyAlignment="1">
      <alignment horizontal="right" vertical="center"/>
    </xf>
    <xf numFmtId="3" fontId="83" fillId="0" borderId="16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right" vertical="center"/>
    </xf>
    <xf numFmtId="0" fontId="19" fillId="0" borderId="16" xfId="0" applyFont="1" applyBorder="1" applyAlignment="1">
      <alignment vertical="center" wrapText="1"/>
    </xf>
    <xf numFmtId="188" fontId="7" fillId="0" borderId="16" xfId="0" applyNumberFormat="1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96" fillId="0" borderId="16" xfId="0" applyFont="1" applyFill="1" applyBorder="1" applyAlignment="1">
      <alignment vertical="center" wrapText="1"/>
    </xf>
    <xf numFmtId="188" fontId="96" fillId="0" borderId="16" xfId="0" applyNumberFormat="1" applyFont="1" applyBorder="1" applyAlignment="1">
      <alignment horizontal="left" vertical="center" wrapText="1"/>
    </xf>
    <xf numFmtId="190" fontId="96" fillId="0" borderId="16" xfId="0" applyNumberFormat="1" applyFont="1" applyFill="1" applyBorder="1" applyAlignment="1">
      <alignment horizontal="left" vertical="center"/>
    </xf>
    <xf numFmtId="0" fontId="10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right" vertical="center"/>
    </xf>
    <xf numFmtId="188" fontId="0" fillId="0" borderId="0" xfId="0" applyNumberFormat="1" applyFill="1" applyAlignment="1">
      <alignment horizontal="center" vertical="center"/>
    </xf>
    <xf numFmtId="0" fontId="96" fillId="0" borderId="17" xfId="0" applyFont="1" applyBorder="1" applyAlignment="1">
      <alignment vertical="center" wrapText="1"/>
    </xf>
    <xf numFmtId="0" fontId="96" fillId="0" borderId="18" xfId="0" applyFont="1" applyBorder="1" applyAlignment="1">
      <alignment vertical="center" wrapText="1"/>
    </xf>
    <xf numFmtId="188" fontId="96" fillId="0" borderId="18" xfId="0" applyNumberFormat="1" applyFont="1" applyBorder="1" applyAlignment="1">
      <alignment horizontal="left" vertical="center" wrapText="1"/>
    </xf>
    <xf numFmtId="190" fontId="96" fillId="0" borderId="18" xfId="0" applyNumberFormat="1" applyFont="1" applyFill="1" applyBorder="1" applyAlignment="1">
      <alignment horizontal="left" vertical="center"/>
    </xf>
    <xf numFmtId="0" fontId="100" fillId="0" borderId="18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right" vertical="center"/>
    </xf>
    <xf numFmtId="0" fontId="96" fillId="0" borderId="12" xfId="0" applyFont="1" applyFill="1" applyBorder="1" applyAlignment="1">
      <alignment vertical="center"/>
    </xf>
    <xf numFmtId="0" fontId="96" fillId="0" borderId="12" xfId="0" applyFont="1" applyBorder="1" applyAlignment="1">
      <alignment vertical="center" wrapText="1"/>
    </xf>
    <xf numFmtId="188" fontId="96" fillId="0" borderId="12" xfId="0" applyNumberFormat="1" applyFont="1" applyBorder="1" applyAlignment="1">
      <alignment horizontal="left" vertical="center" wrapText="1"/>
    </xf>
    <xf numFmtId="190" fontId="96" fillId="0" borderId="12" xfId="0" applyNumberFormat="1" applyFont="1" applyFill="1" applyBorder="1" applyAlignment="1">
      <alignment horizontal="left" vertical="center"/>
    </xf>
    <xf numFmtId="0" fontId="100" fillId="0" borderId="12" xfId="0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right" vertical="center"/>
    </xf>
    <xf numFmtId="3" fontId="24" fillId="0" borderId="1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120"/>
  <sheetViews>
    <sheetView tabSelected="1" zoomScalePageLayoutView="0" workbookViewId="0" topLeftCell="A1">
      <selection activeCell="L9" sqref="L9"/>
    </sheetView>
  </sheetViews>
  <sheetFormatPr defaultColWidth="8.8984375" defaultRowHeight="14.25"/>
  <cols>
    <col min="1" max="1" width="2.59765625" style="32" customWidth="1"/>
    <col min="2" max="2" width="25.69921875" style="95" customWidth="1"/>
    <col min="3" max="3" width="26.19921875" style="39" customWidth="1"/>
    <col min="4" max="4" width="6.8984375" style="39" customWidth="1"/>
    <col min="5" max="5" width="10.19921875" style="40" customWidth="1"/>
    <col min="6" max="6" width="4.19921875" style="85" customWidth="1"/>
    <col min="7" max="7" width="10.59765625" style="41" customWidth="1"/>
    <col min="8" max="8" width="10.69921875" style="41" customWidth="1"/>
    <col min="9" max="9" width="9.19921875" style="41" hidden="1" customWidth="1"/>
    <col min="10" max="10" width="10.5" style="41" customWidth="1"/>
    <col min="11" max="11" width="9.5" style="41" customWidth="1"/>
    <col min="12" max="12" width="7.59765625" style="41" customWidth="1"/>
    <col min="13" max="13" width="8.09765625" style="41" customWidth="1"/>
    <col min="14" max="14" width="11.3984375" style="41" customWidth="1"/>
    <col min="15" max="15" width="11.3984375" style="42" customWidth="1"/>
    <col min="16" max="16384" width="8.8984375" style="32" customWidth="1"/>
  </cols>
  <sheetData>
    <row r="1" spans="2:15" s="29" customFormat="1" ht="12.75">
      <c r="B1" s="95"/>
      <c r="E1" s="30"/>
      <c r="F1" s="84"/>
      <c r="G1" s="31"/>
      <c r="H1" s="31"/>
      <c r="I1" s="31"/>
      <c r="J1" s="31"/>
      <c r="K1" s="31"/>
      <c r="L1" s="31"/>
      <c r="M1" s="31"/>
      <c r="O1" s="86"/>
    </row>
    <row r="2" spans="2:15" s="29" customFormat="1" ht="10.5" customHeight="1">
      <c r="B2" s="95"/>
      <c r="E2" s="30"/>
      <c r="F2" s="84"/>
      <c r="G2" s="31"/>
      <c r="H2" s="31"/>
      <c r="I2" s="31"/>
      <c r="J2" s="31"/>
      <c r="K2" s="31"/>
      <c r="L2" s="31"/>
      <c r="M2" s="31"/>
      <c r="O2" s="86"/>
    </row>
    <row r="3" spans="2:15" s="29" customFormat="1" ht="12.75">
      <c r="B3" s="95"/>
      <c r="E3" s="30"/>
      <c r="F3" s="84"/>
      <c r="G3" s="31"/>
      <c r="H3" s="31"/>
      <c r="I3" s="31"/>
      <c r="J3" s="31"/>
      <c r="K3" s="31"/>
      <c r="L3" s="31"/>
      <c r="M3" s="31"/>
      <c r="N3" s="31"/>
      <c r="O3" s="31"/>
    </row>
    <row r="4" spans="2:15" ht="15.75" customHeight="1">
      <c r="B4" s="192" t="s">
        <v>124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2:15" ht="15.75" customHeight="1"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spans="2:15" s="33" customFormat="1" ht="13.5">
      <c r="B6" s="96"/>
      <c r="C6" s="43"/>
      <c r="E6" s="34"/>
      <c r="F6" s="43"/>
      <c r="G6" s="35"/>
      <c r="H6" s="35"/>
      <c r="I6" s="35"/>
      <c r="J6" s="35"/>
      <c r="K6" s="35"/>
      <c r="L6" s="35"/>
      <c r="M6" s="35"/>
      <c r="N6" s="35"/>
      <c r="O6" s="36"/>
    </row>
    <row r="7" spans="2:15" s="97" customFormat="1" ht="38.25" customHeight="1">
      <c r="B7" s="87" t="s">
        <v>81</v>
      </c>
      <c r="C7" s="100" t="s">
        <v>99</v>
      </c>
      <c r="D7" s="100" t="s">
        <v>69</v>
      </c>
      <c r="E7" s="148" t="s">
        <v>100</v>
      </c>
      <c r="F7" s="100" t="s">
        <v>70</v>
      </c>
      <c r="G7" s="100" t="s">
        <v>71</v>
      </c>
      <c r="H7" s="100" t="s">
        <v>72</v>
      </c>
      <c r="I7" s="100" t="s">
        <v>17</v>
      </c>
      <c r="J7" s="100" t="s">
        <v>111</v>
      </c>
      <c r="K7" s="100" t="s">
        <v>104</v>
      </c>
      <c r="L7" s="100" t="s">
        <v>107</v>
      </c>
      <c r="M7" s="100" t="s">
        <v>108</v>
      </c>
      <c r="N7" s="100" t="s">
        <v>105</v>
      </c>
      <c r="O7" s="100" t="s">
        <v>106</v>
      </c>
    </row>
    <row r="8" spans="1:15" s="37" customFormat="1" ht="38.25" customHeight="1">
      <c r="A8" s="120">
        <v>1</v>
      </c>
      <c r="B8" s="138" t="s">
        <v>44</v>
      </c>
      <c r="C8" s="149" t="s">
        <v>56</v>
      </c>
      <c r="D8" s="149" t="s">
        <v>11</v>
      </c>
      <c r="E8" s="150">
        <v>36206</v>
      </c>
      <c r="F8" s="151" t="s">
        <v>1</v>
      </c>
      <c r="G8" s="152">
        <v>7413732.28</v>
      </c>
      <c r="H8" s="152">
        <v>7413732.28</v>
      </c>
      <c r="I8" s="152"/>
      <c r="J8" s="152">
        <v>3032983.53</v>
      </c>
      <c r="K8" s="152">
        <v>1137723.657</v>
      </c>
      <c r="L8" s="152">
        <v>121687.47</v>
      </c>
      <c r="M8" s="152">
        <v>26860.46</v>
      </c>
      <c r="N8" s="152">
        <v>4380748.75</v>
      </c>
      <c r="O8" s="152">
        <v>15098688.64175</v>
      </c>
    </row>
    <row r="9" spans="1:16" s="38" customFormat="1" ht="38.25" customHeight="1">
      <c r="A9" s="38">
        <f>A8+1</f>
        <v>2</v>
      </c>
      <c r="B9" s="139" t="s">
        <v>65</v>
      </c>
      <c r="C9" s="149" t="s">
        <v>66</v>
      </c>
      <c r="D9" s="149" t="s">
        <v>11</v>
      </c>
      <c r="E9" s="150">
        <v>36406</v>
      </c>
      <c r="F9" s="151" t="s">
        <v>1</v>
      </c>
      <c r="G9" s="152">
        <v>1810352.88</v>
      </c>
      <c r="H9" s="152">
        <v>1810352.88</v>
      </c>
      <c r="I9" s="152"/>
      <c r="J9" s="152">
        <v>1221779.32</v>
      </c>
      <c r="K9" s="152">
        <v>702348.83</v>
      </c>
      <c r="L9" s="152"/>
      <c r="M9" s="152"/>
      <c r="N9" s="152">
        <v>588573.56</v>
      </c>
      <c r="O9" s="152">
        <v>2028577.6318960004</v>
      </c>
      <c r="P9" s="37"/>
    </row>
    <row r="10" spans="1:16" s="38" customFormat="1" ht="38.25" customHeight="1">
      <c r="A10" s="38">
        <f>A9+1</f>
        <v>3</v>
      </c>
      <c r="B10" s="139" t="s">
        <v>44</v>
      </c>
      <c r="C10" s="149" t="s">
        <v>57</v>
      </c>
      <c r="D10" s="149" t="s">
        <v>6</v>
      </c>
      <c r="E10" s="150">
        <v>37517</v>
      </c>
      <c r="F10" s="151" t="s">
        <v>0</v>
      </c>
      <c r="G10" s="152">
        <v>32388487.01</v>
      </c>
      <c r="H10" s="152">
        <v>32388487.01</v>
      </c>
      <c r="I10" s="152"/>
      <c r="J10" s="152">
        <v>27975717.36</v>
      </c>
      <c r="K10" s="152">
        <v>18106641.919</v>
      </c>
      <c r="L10" s="152"/>
      <c r="M10" s="152"/>
      <c r="N10" s="152">
        <v>4412769.65</v>
      </c>
      <c r="O10" s="152">
        <v>13481893.834680002</v>
      </c>
      <c r="P10" s="37"/>
    </row>
    <row r="11" spans="1:16" s="38" customFormat="1" ht="38.25" customHeight="1">
      <c r="A11" s="38">
        <f>A10+1</f>
        <v>4</v>
      </c>
      <c r="B11" s="139" t="s">
        <v>44</v>
      </c>
      <c r="C11" s="149" t="s">
        <v>97</v>
      </c>
      <c r="D11" s="149" t="s">
        <v>11</v>
      </c>
      <c r="E11" s="150">
        <v>37517</v>
      </c>
      <c r="F11" s="151" t="s">
        <v>1</v>
      </c>
      <c r="G11" s="152">
        <v>12782297.03</v>
      </c>
      <c r="H11" s="152">
        <v>12782297.03</v>
      </c>
      <c r="I11" s="152">
        <v>751941.18</v>
      </c>
      <c r="J11" s="152">
        <v>10527176.52</v>
      </c>
      <c r="K11" s="152">
        <v>3788527.86</v>
      </c>
      <c r="L11" s="152">
        <v>375970.59</v>
      </c>
      <c r="M11" s="152">
        <v>30063.59</v>
      </c>
      <c r="N11" s="152">
        <v>1503179.33</v>
      </c>
      <c r="O11" s="152">
        <v>5180857.878778</v>
      </c>
      <c r="P11" s="37"/>
    </row>
    <row r="12" spans="1:16" s="38" customFormat="1" ht="42.75" customHeight="1">
      <c r="A12" s="38">
        <f>A11+1</f>
        <v>5</v>
      </c>
      <c r="B12" s="139" t="s">
        <v>55</v>
      </c>
      <c r="C12" s="149" t="s">
        <v>64</v>
      </c>
      <c r="D12" s="149" t="s">
        <v>11</v>
      </c>
      <c r="E12" s="150">
        <v>37956</v>
      </c>
      <c r="F12" s="151" t="s">
        <v>1</v>
      </c>
      <c r="G12" s="152">
        <v>190024.79</v>
      </c>
      <c r="H12" s="152">
        <v>190024.79</v>
      </c>
      <c r="I12" s="152"/>
      <c r="J12" s="152">
        <v>86521.6</v>
      </c>
      <c r="K12" s="152">
        <v>24926.469</v>
      </c>
      <c r="L12" s="152"/>
      <c r="M12" s="152"/>
      <c r="N12" s="152">
        <v>103503.19</v>
      </c>
      <c r="O12" s="152">
        <v>356734.094654</v>
      </c>
      <c r="P12" s="37"/>
    </row>
    <row r="13" spans="1:16" s="38" customFormat="1" ht="42.75" customHeight="1">
      <c r="A13" s="38">
        <f>A12+1</f>
        <v>6</v>
      </c>
      <c r="B13" s="139" t="s">
        <v>44</v>
      </c>
      <c r="C13" s="149" t="s">
        <v>63</v>
      </c>
      <c r="D13" s="149" t="s">
        <v>6</v>
      </c>
      <c r="E13" s="150">
        <v>38279</v>
      </c>
      <c r="F13" s="151" t="s">
        <v>0</v>
      </c>
      <c r="G13" s="152">
        <v>3808492.98</v>
      </c>
      <c r="H13" s="152">
        <v>3808492.98</v>
      </c>
      <c r="I13" s="152"/>
      <c r="J13" s="152">
        <v>3284724.09</v>
      </c>
      <c r="K13" s="152">
        <v>2183025.3</v>
      </c>
      <c r="L13" s="152"/>
      <c r="M13" s="152"/>
      <c r="N13" s="152">
        <v>523768.89</v>
      </c>
      <c r="O13" s="152">
        <v>1600218.712728</v>
      </c>
      <c r="P13" s="37"/>
    </row>
    <row r="14" spans="2:16" s="38" customFormat="1" ht="42.75" customHeight="1" hidden="1">
      <c r="B14" s="140" t="s">
        <v>74</v>
      </c>
      <c r="C14" s="153" t="s">
        <v>67</v>
      </c>
      <c r="D14" s="153" t="s">
        <v>18</v>
      </c>
      <c r="E14" s="154">
        <v>38532</v>
      </c>
      <c r="F14" s="151" t="s">
        <v>0</v>
      </c>
      <c r="G14" s="152"/>
      <c r="H14" s="152"/>
      <c r="I14" s="152"/>
      <c r="J14" s="152"/>
      <c r="K14" s="152"/>
      <c r="L14" s="152"/>
      <c r="M14" s="152"/>
      <c r="N14" s="152"/>
      <c r="O14" s="152">
        <v>0</v>
      </c>
      <c r="P14" s="37"/>
    </row>
    <row r="15" spans="2:16" s="38" customFormat="1" ht="42.75" customHeight="1" hidden="1">
      <c r="B15" s="140" t="s">
        <v>73</v>
      </c>
      <c r="C15" s="153" t="s">
        <v>67</v>
      </c>
      <c r="D15" s="153" t="s">
        <v>18</v>
      </c>
      <c r="E15" s="154">
        <v>38532</v>
      </c>
      <c r="F15" s="151" t="s">
        <v>5</v>
      </c>
      <c r="G15" s="152"/>
      <c r="H15" s="152"/>
      <c r="I15" s="152"/>
      <c r="J15" s="152"/>
      <c r="K15" s="152"/>
      <c r="L15" s="152"/>
      <c r="M15" s="152"/>
      <c r="N15" s="152"/>
      <c r="O15" s="152">
        <v>0</v>
      </c>
      <c r="P15" s="37"/>
    </row>
    <row r="16" spans="2:16" s="38" customFormat="1" ht="42.75" customHeight="1" hidden="1">
      <c r="B16" s="140" t="s">
        <v>44</v>
      </c>
      <c r="C16" s="153" t="s">
        <v>86</v>
      </c>
      <c r="D16" s="153" t="s">
        <v>6</v>
      </c>
      <c r="E16" s="154">
        <v>38747</v>
      </c>
      <c r="F16" s="151" t="s">
        <v>0</v>
      </c>
      <c r="G16" s="152"/>
      <c r="H16" s="152"/>
      <c r="I16" s="152"/>
      <c r="J16" s="152"/>
      <c r="K16" s="152"/>
      <c r="L16" s="152"/>
      <c r="M16" s="152"/>
      <c r="N16" s="152"/>
      <c r="O16" s="152">
        <v>0</v>
      </c>
      <c r="P16" s="37"/>
    </row>
    <row r="17" spans="1:16" s="38" customFormat="1" ht="42.75" customHeight="1">
      <c r="A17" s="38">
        <f>A13+1</f>
        <v>7</v>
      </c>
      <c r="B17" s="139" t="s">
        <v>44</v>
      </c>
      <c r="C17" s="149" t="s">
        <v>85</v>
      </c>
      <c r="D17" s="149" t="s">
        <v>11</v>
      </c>
      <c r="E17" s="150">
        <v>38747</v>
      </c>
      <c r="F17" s="151" t="s">
        <v>1</v>
      </c>
      <c r="G17" s="152">
        <v>549722.81</v>
      </c>
      <c r="H17" s="152">
        <v>549722.81</v>
      </c>
      <c r="I17" s="152"/>
      <c r="J17" s="152"/>
      <c r="K17" s="152"/>
      <c r="L17" s="152"/>
      <c r="M17" s="152"/>
      <c r="N17" s="152">
        <v>549722.81</v>
      </c>
      <c r="O17" s="152">
        <v>1894674.6369460002</v>
      </c>
      <c r="P17" s="37"/>
    </row>
    <row r="18" spans="1:16" ht="42.75" customHeight="1">
      <c r="A18" s="38">
        <f>A17+1</f>
        <v>8</v>
      </c>
      <c r="B18" s="139" t="s">
        <v>44</v>
      </c>
      <c r="C18" s="149" t="s">
        <v>84</v>
      </c>
      <c r="D18" s="149" t="s">
        <v>11</v>
      </c>
      <c r="E18" s="150">
        <v>38747</v>
      </c>
      <c r="F18" s="151" t="s">
        <v>1</v>
      </c>
      <c r="G18" s="152">
        <v>1207782.41</v>
      </c>
      <c r="H18" s="152">
        <v>1207782.41</v>
      </c>
      <c r="I18" s="152"/>
      <c r="J18" s="152">
        <v>748804.53</v>
      </c>
      <c r="K18" s="152"/>
      <c r="L18" s="152"/>
      <c r="M18" s="152"/>
      <c r="N18" s="152">
        <v>458977.88</v>
      </c>
      <c r="O18" s="152">
        <v>1581913.161208</v>
      </c>
      <c r="P18" s="37"/>
    </row>
    <row r="19" spans="1:16" s="38" customFormat="1" ht="42.75" customHeight="1">
      <c r="A19" s="38">
        <f>A18+1</f>
        <v>9</v>
      </c>
      <c r="B19" s="139" t="s">
        <v>44</v>
      </c>
      <c r="C19" s="149" t="s">
        <v>58</v>
      </c>
      <c r="D19" s="149" t="s">
        <v>11</v>
      </c>
      <c r="E19" s="150">
        <v>38901</v>
      </c>
      <c r="F19" s="151" t="s">
        <v>1</v>
      </c>
      <c r="G19" s="152">
        <v>8313250.19</v>
      </c>
      <c r="H19" s="152">
        <v>8313250.19</v>
      </c>
      <c r="I19" s="152"/>
      <c r="J19" s="152">
        <v>3132033.56</v>
      </c>
      <c r="K19" s="152">
        <v>840353.47</v>
      </c>
      <c r="L19" s="152">
        <v>27001.44</v>
      </c>
      <c r="M19" s="152"/>
      <c r="N19" s="152">
        <v>5181216.63</v>
      </c>
      <c r="O19" s="152">
        <v>17857581.236958</v>
      </c>
      <c r="P19" s="37"/>
    </row>
    <row r="20" spans="1:16" ht="42.75" customHeight="1">
      <c r="A20" s="38">
        <f>A19+1</f>
        <v>10</v>
      </c>
      <c r="B20" s="139" t="s">
        <v>44</v>
      </c>
      <c r="C20" s="149" t="s">
        <v>59</v>
      </c>
      <c r="D20" s="149" t="s">
        <v>11</v>
      </c>
      <c r="E20" s="150">
        <v>38943</v>
      </c>
      <c r="F20" s="151" t="s">
        <v>1</v>
      </c>
      <c r="G20" s="152">
        <v>10000000</v>
      </c>
      <c r="H20" s="152">
        <v>10000000</v>
      </c>
      <c r="I20" s="152"/>
      <c r="J20" s="152">
        <v>6289733.27</v>
      </c>
      <c r="K20" s="152">
        <v>1302226.285</v>
      </c>
      <c r="L20" s="152">
        <v>43600</v>
      </c>
      <c r="M20" s="152"/>
      <c r="N20" s="152">
        <v>3710266.73</v>
      </c>
      <c r="O20" s="152">
        <v>12787805.311618</v>
      </c>
      <c r="P20" s="37"/>
    </row>
    <row r="21" spans="1:16" s="105" customFormat="1" ht="28.5" customHeight="1" hidden="1">
      <c r="A21" s="93"/>
      <c r="B21" s="141" t="s">
        <v>28</v>
      </c>
      <c r="C21" s="153" t="s">
        <v>60</v>
      </c>
      <c r="D21" s="153" t="s">
        <v>14</v>
      </c>
      <c r="E21" s="154">
        <v>39115</v>
      </c>
      <c r="F21" s="155" t="s">
        <v>4</v>
      </c>
      <c r="G21" s="156"/>
      <c r="H21" s="156"/>
      <c r="I21" s="156"/>
      <c r="J21" s="156"/>
      <c r="K21" s="156"/>
      <c r="L21" s="156"/>
      <c r="M21" s="156"/>
      <c r="N21" s="156"/>
      <c r="O21" s="156"/>
      <c r="P21" s="37"/>
    </row>
    <row r="22" spans="1:16" s="38" customFormat="1" ht="36" customHeight="1">
      <c r="A22" s="38">
        <f>A20+1</f>
        <v>11</v>
      </c>
      <c r="B22" s="142" t="s">
        <v>29</v>
      </c>
      <c r="C22" s="149" t="s">
        <v>61</v>
      </c>
      <c r="D22" s="149" t="s">
        <v>11</v>
      </c>
      <c r="E22" s="150">
        <v>39150</v>
      </c>
      <c r="F22" s="151" t="s">
        <v>1</v>
      </c>
      <c r="G22" s="152">
        <v>17079043.17</v>
      </c>
      <c r="H22" s="152">
        <v>17079043.17</v>
      </c>
      <c r="I22" s="152"/>
      <c r="J22" s="152">
        <v>1988000</v>
      </c>
      <c r="K22" s="152">
        <v>1460803.192</v>
      </c>
      <c r="L22" s="152"/>
      <c r="M22" s="152"/>
      <c r="N22" s="152">
        <v>15091043.17</v>
      </c>
      <c r="O22" s="152">
        <v>52012789.389722005</v>
      </c>
      <c r="P22" s="37"/>
    </row>
    <row r="23" spans="2:16" s="93" customFormat="1" ht="28.5" customHeight="1" hidden="1">
      <c r="B23" s="141" t="s">
        <v>82</v>
      </c>
      <c r="C23" s="153" t="s">
        <v>83</v>
      </c>
      <c r="D23" s="153" t="s">
        <v>9</v>
      </c>
      <c r="E23" s="154">
        <v>39212</v>
      </c>
      <c r="F23" s="155" t="s">
        <v>0</v>
      </c>
      <c r="G23" s="157"/>
      <c r="H23" s="157"/>
      <c r="I23" s="157"/>
      <c r="J23" s="157"/>
      <c r="K23" s="157"/>
      <c r="L23" s="157"/>
      <c r="M23" s="157"/>
      <c r="N23" s="157"/>
      <c r="O23" s="156">
        <v>0</v>
      </c>
      <c r="P23" s="37"/>
    </row>
    <row r="24" spans="1:16" ht="36" customHeight="1">
      <c r="A24" s="38">
        <f>A22+1</f>
        <v>12</v>
      </c>
      <c r="B24" s="143" t="s">
        <v>68</v>
      </c>
      <c r="C24" s="149" t="s">
        <v>53</v>
      </c>
      <c r="D24" s="149" t="s">
        <v>13</v>
      </c>
      <c r="E24" s="150">
        <v>39799</v>
      </c>
      <c r="F24" s="151" t="s">
        <v>3</v>
      </c>
      <c r="G24" s="152">
        <v>2954862209</v>
      </c>
      <c r="H24" s="152">
        <v>2954862209</v>
      </c>
      <c r="I24" s="152"/>
      <c r="J24" s="152">
        <v>2192317106.19</v>
      </c>
      <c r="K24" s="152">
        <v>507157147.266</v>
      </c>
      <c r="L24" s="152"/>
      <c r="M24" s="152"/>
      <c r="N24" s="152">
        <v>762545102.81</v>
      </c>
      <c r="O24" s="152">
        <v>21736348.155599046</v>
      </c>
      <c r="P24" s="37"/>
    </row>
    <row r="25" spans="1:16" ht="32.25" customHeight="1">
      <c r="A25" s="38">
        <f>A24+1</f>
        <v>13</v>
      </c>
      <c r="B25" s="143" t="s">
        <v>62</v>
      </c>
      <c r="C25" s="149" t="s">
        <v>19</v>
      </c>
      <c r="D25" s="149" t="s">
        <v>12</v>
      </c>
      <c r="E25" s="150">
        <v>39843</v>
      </c>
      <c r="F25" s="151" t="s">
        <v>1</v>
      </c>
      <c r="G25" s="152">
        <v>4690000</v>
      </c>
      <c r="H25" s="152">
        <v>4690000</v>
      </c>
      <c r="I25" s="152"/>
      <c r="J25" s="152">
        <v>1929545</v>
      </c>
      <c r="K25" s="152">
        <v>522364.2</v>
      </c>
      <c r="L25" s="152"/>
      <c r="M25" s="152"/>
      <c r="N25" s="152">
        <v>2760455</v>
      </c>
      <c r="O25" s="152">
        <v>9514184.203</v>
      </c>
      <c r="P25" s="37"/>
    </row>
    <row r="26" spans="2:16" s="38" customFormat="1" ht="6" customHeight="1" hidden="1">
      <c r="B26" s="140" t="s">
        <v>29</v>
      </c>
      <c r="C26" s="153" t="s">
        <v>49</v>
      </c>
      <c r="D26" s="153" t="s">
        <v>9</v>
      </c>
      <c r="E26" s="154">
        <v>39862</v>
      </c>
      <c r="F26" s="155" t="s">
        <v>1</v>
      </c>
      <c r="G26" s="156">
        <v>0</v>
      </c>
      <c r="H26" s="156">
        <v>0</v>
      </c>
      <c r="I26" s="156"/>
      <c r="J26" s="156">
        <v>0</v>
      </c>
      <c r="K26" s="156">
        <v>0</v>
      </c>
      <c r="L26" s="156"/>
      <c r="M26" s="156"/>
      <c r="N26" s="156"/>
      <c r="O26" s="156">
        <v>0</v>
      </c>
      <c r="P26" s="37"/>
    </row>
    <row r="27" spans="1:16" s="38" customFormat="1" ht="46.5" customHeight="1">
      <c r="A27" s="38">
        <f>A25+1</f>
        <v>14</v>
      </c>
      <c r="B27" s="142" t="s">
        <v>45</v>
      </c>
      <c r="C27" s="149" t="s">
        <v>96</v>
      </c>
      <c r="D27" s="149" t="s">
        <v>11</v>
      </c>
      <c r="E27" s="150">
        <v>39909</v>
      </c>
      <c r="F27" s="151" t="s">
        <v>1</v>
      </c>
      <c r="G27" s="152">
        <v>6700000</v>
      </c>
      <c r="H27" s="152">
        <v>6700000</v>
      </c>
      <c r="I27" s="152"/>
      <c r="J27" s="152">
        <v>2902900</v>
      </c>
      <c r="K27" s="152">
        <v>1048428.158</v>
      </c>
      <c r="L27" s="152"/>
      <c r="M27" s="152"/>
      <c r="N27" s="152">
        <v>3797100</v>
      </c>
      <c r="O27" s="152">
        <v>13087084.860000001</v>
      </c>
      <c r="P27" s="37"/>
    </row>
    <row r="28" spans="1:16" s="38" customFormat="1" ht="36" customHeight="1">
      <c r="A28" s="38">
        <f>A27+1</f>
        <v>15</v>
      </c>
      <c r="B28" s="142" t="s">
        <v>29</v>
      </c>
      <c r="C28" s="149" t="s">
        <v>98</v>
      </c>
      <c r="D28" s="149" t="s">
        <v>11</v>
      </c>
      <c r="E28" s="150">
        <v>39909</v>
      </c>
      <c r="F28" s="151" t="s">
        <v>1</v>
      </c>
      <c r="G28" s="152">
        <v>38299257.82</v>
      </c>
      <c r="H28" s="152">
        <v>38299257.82</v>
      </c>
      <c r="I28" s="152"/>
      <c r="J28" s="152">
        <v>15320400</v>
      </c>
      <c r="K28" s="152">
        <v>6229160.288</v>
      </c>
      <c r="L28" s="152"/>
      <c r="M28" s="152"/>
      <c r="N28" s="152">
        <v>22978857.82</v>
      </c>
      <c r="O28" s="152">
        <v>79198931.362412</v>
      </c>
      <c r="P28" s="37"/>
    </row>
    <row r="29" spans="1:16" s="38" customFormat="1" ht="33" customHeight="1" hidden="1">
      <c r="A29" s="93"/>
      <c r="B29" s="141" t="s">
        <v>54</v>
      </c>
      <c r="C29" s="153" t="s">
        <v>77</v>
      </c>
      <c r="D29" s="153" t="s">
        <v>9</v>
      </c>
      <c r="E29" s="154">
        <v>40042</v>
      </c>
      <c r="F29" s="155" t="s">
        <v>5</v>
      </c>
      <c r="G29" s="158"/>
      <c r="H29" s="158"/>
      <c r="I29" s="158"/>
      <c r="J29" s="158"/>
      <c r="K29" s="158"/>
      <c r="L29" s="158"/>
      <c r="M29" s="158"/>
      <c r="N29" s="158"/>
      <c r="O29" s="152">
        <v>0</v>
      </c>
      <c r="P29" s="37"/>
    </row>
    <row r="30" spans="2:16" s="93" customFormat="1" ht="28.5" customHeight="1" hidden="1">
      <c r="B30" s="141" t="s">
        <v>76</v>
      </c>
      <c r="C30" s="153" t="s">
        <v>21</v>
      </c>
      <c r="D30" s="153" t="s">
        <v>9</v>
      </c>
      <c r="E30" s="154">
        <v>40085</v>
      </c>
      <c r="F30" s="155" t="s">
        <v>1</v>
      </c>
      <c r="G30" s="156"/>
      <c r="H30" s="156"/>
      <c r="I30" s="156"/>
      <c r="J30" s="156"/>
      <c r="K30" s="156"/>
      <c r="L30" s="156"/>
      <c r="M30" s="156"/>
      <c r="N30" s="156"/>
      <c r="O30" s="156"/>
      <c r="P30" s="37"/>
    </row>
    <row r="31" spans="2:16" s="93" customFormat="1" ht="28.5" customHeight="1" hidden="1">
      <c r="B31" s="141" t="s">
        <v>75</v>
      </c>
      <c r="C31" s="153" t="s">
        <v>20</v>
      </c>
      <c r="D31" s="153" t="s">
        <v>9</v>
      </c>
      <c r="E31" s="154">
        <v>40085</v>
      </c>
      <c r="F31" s="155" t="s">
        <v>1</v>
      </c>
      <c r="G31" s="156"/>
      <c r="H31" s="156"/>
      <c r="I31" s="156"/>
      <c r="J31" s="156"/>
      <c r="K31" s="156"/>
      <c r="L31" s="156"/>
      <c r="M31" s="156"/>
      <c r="N31" s="156"/>
      <c r="O31" s="156"/>
      <c r="P31" s="37"/>
    </row>
    <row r="32" spans="1:16" s="38" customFormat="1" ht="33.75" customHeight="1">
      <c r="A32" s="38">
        <f>A28+1</f>
        <v>16</v>
      </c>
      <c r="B32" s="143" t="s">
        <v>51</v>
      </c>
      <c r="C32" s="149" t="s">
        <v>94</v>
      </c>
      <c r="D32" s="149" t="s">
        <v>10</v>
      </c>
      <c r="E32" s="150">
        <v>40375</v>
      </c>
      <c r="F32" s="151" t="s">
        <v>1</v>
      </c>
      <c r="G32" s="152">
        <v>82476264.87</v>
      </c>
      <c r="H32" s="152">
        <v>82476264.88</v>
      </c>
      <c r="I32" s="152"/>
      <c r="J32" s="152">
        <v>20248253.803</v>
      </c>
      <c r="K32" s="152">
        <v>3727711.62</v>
      </c>
      <c r="L32" s="152"/>
      <c r="M32" s="152"/>
      <c r="N32" s="152">
        <v>62228011.077</v>
      </c>
      <c r="O32" s="152">
        <v>214475062.9779882</v>
      </c>
      <c r="P32" s="37"/>
    </row>
    <row r="33" spans="2:16" s="93" customFormat="1" ht="28.5" customHeight="1" hidden="1">
      <c r="B33" s="141" t="s">
        <v>51</v>
      </c>
      <c r="C33" s="153" t="s">
        <v>43</v>
      </c>
      <c r="D33" s="153" t="s">
        <v>11</v>
      </c>
      <c r="E33" s="154">
        <v>40375</v>
      </c>
      <c r="F33" s="155" t="s">
        <v>1</v>
      </c>
      <c r="G33" s="156"/>
      <c r="H33" s="156"/>
      <c r="I33" s="156"/>
      <c r="J33" s="156"/>
      <c r="K33" s="156"/>
      <c r="L33" s="156"/>
      <c r="M33" s="156"/>
      <c r="N33" s="156"/>
      <c r="O33" s="156"/>
      <c r="P33" s="37"/>
    </row>
    <row r="34" spans="1:16" s="38" customFormat="1" ht="35.25" customHeight="1">
      <c r="A34" s="38">
        <f>A32+1</f>
        <v>17</v>
      </c>
      <c r="B34" s="143" t="s">
        <v>51</v>
      </c>
      <c r="C34" s="149" t="s">
        <v>95</v>
      </c>
      <c r="D34" s="149" t="s">
        <v>9</v>
      </c>
      <c r="E34" s="150">
        <v>40375</v>
      </c>
      <c r="F34" s="151" t="s">
        <v>1</v>
      </c>
      <c r="G34" s="152">
        <v>59193644.91</v>
      </c>
      <c r="H34" s="152">
        <v>59193644.91</v>
      </c>
      <c r="I34" s="152"/>
      <c r="J34" s="152">
        <v>28665997.2</v>
      </c>
      <c r="K34" s="152">
        <v>4740707.31</v>
      </c>
      <c r="L34" s="152"/>
      <c r="M34" s="152"/>
      <c r="N34" s="152">
        <v>30527647.71</v>
      </c>
      <c r="O34" s="152">
        <v>105216590.597286</v>
      </c>
      <c r="P34" s="37"/>
    </row>
    <row r="35" spans="1:16" s="38" customFormat="1" ht="36" customHeight="1">
      <c r="A35" s="38">
        <f>A34+1</f>
        <v>18</v>
      </c>
      <c r="B35" s="143" t="s">
        <v>45</v>
      </c>
      <c r="C35" s="149" t="s">
        <v>23</v>
      </c>
      <c r="D35" s="149" t="s">
        <v>9</v>
      </c>
      <c r="E35" s="150">
        <v>40379</v>
      </c>
      <c r="F35" s="151" t="s">
        <v>1</v>
      </c>
      <c r="G35" s="152">
        <v>3000000</v>
      </c>
      <c r="H35" s="152">
        <v>1611177.59</v>
      </c>
      <c r="I35" s="152"/>
      <c r="J35" s="152">
        <v>347609.5</v>
      </c>
      <c r="K35" s="152">
        <v>152988.04</v>
      </c>
      <c r="L35" s="152"/>
      <c r="M35" s="152"/>
      <c r="N35" s="152">
        <v>1263568.09</v>
      </c>
      <c r="O35" s="152">
        <v>4355013.7789940005</v>
      </c>
      <c r="P35" s="37"/>
    </row>
    <row r="36" spans="2:16" s="38" customFormat="1" ht="28.5" customHeight="1" hidden="1">
      <c r="B36" s="141" t="s">
        <v>52</v>
      </c>
      <c r="C36" s="153" t="s">
        <v>78</v>
      </c>
      <c r="D36" s="153" t="s">
        <v>15</v>
      </c>
      <c r="E36" s="154">
        <v>40389</v>
      </c>
      <c r="F36" s="155" t="s">
        <v>0</v>
      </c>
      <c r="G36" s="152"/>
      <c r="H36" s="152"/>
      <c r="I36" s="152"/>
      <c r="J36" s="152"/>
      <c r="K36" s="152"/>
      <c r="L36" s="152"/>
      <c r="M36" s="152"/>
      <c r="N36" s="152">
        <v>-0.001</v>
      </c>
      <c r="O36" s="152">
        <v>-0.0030552</v>
      </c>
      <c r="P36" s="37"/>
    </row>
    <row r="37" spans="2:16" s="93" customFormat="1" ht="28.5" customHeight="1" hidden="1">
      <c r="B37" s="141" t="s">
        <v>54</v>
      </c>
      <c r="C37" s="153" t="s">
        <v>22</v>
      </c>
      <c r="D37" s="153" t="s">
        <v>9</v>
      </c>
      <c r="E37" s="154">
        <v>40417</v>
      </c>
      <c r="F37" s="155" t="s">
        <v>1</v>
      </c>
      <c r="G37" s="157"/>
      <c r="H37" s="157"/>
      <c r="I37" s="157"/>
      <c r="J37" s="157"/>
      <c r="K37" s="157"/>
      <c r="L37" s="157"/>
      <c r="M37" s="157"/>
      <c r="N37" s="157"/>
      <c r="O37" s="156">
        <v>0</v>
      </c>
      <c r="P37" s="37"/>
    </row>
    <row r="38" spans="1:16" s="38" customFormat="1" ht="36" customHeight="1">
      <c r="A38" s="38">
        <f>A35+1</f>
        <v>19</v>
      </c>
      <c r="B38" s="144" t="s">
        <v>48</v>
      </c>
      <c r="C38" s="149" t="s">
        <v>93</v>
      </c>
      <c r="D38" s="149" t="s">
        <v>8</v>
      </c>
      <c r="E38" s="150">
        <v>40724</v>
      </c>
      <c r="F38" s="151" t="s">
        <v>2</v>
      </c>
      <c r="G38" s="152">
        <v>49559548</v>
      </c>
      <c r="H38" s="152">
        <v>47441269.22</v>
      </c>
      <c r="I38" s="152"/>
      <c r="J38" s="152">
        <v>4129962.34</v>
      </c>
      <c r="K38" s="152"/>
      <c r="L38" s="152"/>
      <c r="M38" s="152"/>
      <c r="N38" s="152">
        <v>43311306.88</v>
      </c>
      <c r="O38" s="152">
        <v>182039096.36553785</v>
      </c>
      <c r="P38" s="37"/>
    </row>
    <row r="39" spans="1:16" s="38" customFormat="1" ht="42" customHeight="1">
      <c r="A39" s="38">
        <f aca="true" t="shared" si="0" ref="A39:A45">A38+1</f>
        <v>20</v>
      </c>
      <c r="B39" s="143" t="s">
        <v>54</v>
      </c>
      <c r="C39" s="149" t="s">
        <v>50</v>
      </c>
      <c r="D39" s="149" t="s">
        <v>10</v>
      </c>
      <c r="E39" s="150">
        <v>40744</v>
      </c>
      <c r="F39" s="151" t="s">
        <v>1</v>
      </c>
      <c r="G39" s="152">
        <v>23500000</v>
      </c>
      <c r="H39" s="152">
        <v>23500000</v>
      </c>
      <c r="I39" s="152"/>
      <c r="J39" s="152">
        <v>1271953.11</v>
      </c>
      <c r="K39" s="152">
        <v>773962.34</v>
      </c>
      <c r="L39" s="152"/>
      <c r="M39" s="152"/>
      <c r="N39" s="152">
        <v>22228046.89</v>
      </c>
      <c r="O39" s="152">
        <v>76611186.411074</v>
      </c>
      <c r="P39" s="37"/>
    </row>
    <row r="40" spans="1:16" s="38" customFormat="1" ht="44.25" customHeight="1">
      <c r="A40" s="38">
        <f t="shared" si="0"/>
        <v>21</v>
      </c>
      <c r="B40" s="144" t="s">
        <v>48</v>
      </c>
      <c r="C40" s="159" t="s">
        <v>92</v>
      </c>
      <c r="D40" s="149" t="s">
        <v>9</v>
      </c>
      <c r="E40" s="150">
        <v>40767</v>
      </c>
      <c r="F40" s="151" t="s">
        <v>1</v>
      </c>
      <c r="G40" s="152">
        <v>1532199.11</v>
      </c>
      <c r="H40" s="152">
        <v>1532199.11</v>
      </c>
      <c r="I40" s="152"/>
      <c r="J40" s="152">
        <v>1086434.081</v>
      </c>
      <c r="K40" s="152">
        <v>78529.923</v>
      </c>
      <c r="L40" s="152"/>
      <c r="M40" s="152"/>
      <c r="N40" s="152">
        <v>445765.029</v>
      </c>
      <c r="O40" s="152">
        <v>1536373.7489514</v>
      </c>
      <c r="P40" s="37"/>
    </row>
    <row r="41" spans="1:16" s="38" customFormat="1" ht="44.25" customHeight="1">
      <c r="A41" s="38">
        <f t="shared" si="0"/>
        <v>22</v>
      </c>
      <c r="B41" s="144" t="s">
        <v>48</v>
      </c>
      <c r="C41" s="159" t="s">
        <v>91</v>
      </c>
      <c r="D41" s="149" t="s">
        <v>9</v>
      </c>
      <c r="E41" s="150">
        <v>40767</v>
      </c>
      <c r="F41" s="151" t="s">
        <v>1</v>
      </c>
      <c r="G41" s="152">
        <v>3054726.2</v>
      </c>
      <c r="H41" s="152">
        <v>3054726.2</v>
      </c>
      <c r="I41" s="152"/>
      <c r="J41" s="152">
        <v>2695346.7</v>
      </c>
      <c r="K41" s="152">
        <v>137115.34</v>
      </c>
      <c r="L41" s="152"/>
      <c r="M41" s="152"/>
      <c r="N41" s="152">
        <v>359379.5</v>
      </c>
      <c r="O41" s="152">
        <v>1238637.3847</v>
      </c>
      <c r="P41" s="37"/>
    </row>
    <row r="42" spans="1:16" s="38" customFormat="1" ht="44.25" customHeight="1">
      <c r="A42" s="38">
        <f t="shared" si="0"/>
        <v>23</v>
      </c>
      <c r="B42" s="144" t="s">
        <v>48</v>
      </c>
      <c r="C42" s="160" t="s">
        <v>90</v>
      </c>
      <c r="D42" s="149" t="s">
        <v>9</v>
      </c>
      <c r="E42" s="150">
        <v>40767</v>
      </c>
      <c r="F42" s="151" t="s">
        <v>1</v>
      </c>
      <c r="G42" s="152">
        <v>2620675.4</v>
      </c>
      <c r="H42" s="152">
        <v>2620675.4</v>
      </c>
      <c r="I42" s="152"/>
      <c r="J42" s="152">
        <v>2312360.7</v>
      </c>
      <c r="K42" s="152">
        <v>120348.951</v>
      </c>
      <c r="L42" s="152"/>
      <c r="M42" s="152"/>
      <c r="N42" s="152">
        <v>308314.7</v>
      </c>
      <c r="O42" s="152">
        <v>1062637.44502</v>
      </c>
      <c r="P42" s="37"/>
    </row>
    <row r="43" spans="1:16" s="38" customFormat="1" ht="44.25" customHeight="1">
      <c r="A43" s="38">
        <f t="shared" si="0"/>
        <v>24</v>
      </c>
      <c r="B43" s="144" t="s">
        <v>48</v>
      </c>
      <c r="C43" s="149" t="s">
        <v>40</v>
      </c>
      <c r="D43" s="149" t="s">
        <v>8</v>
      </c>
      <c r="E43" s="150">
        <v>40921</v>
      </c>
      <c r="F43" s="151" t="s">
        <v>2</v>
      </c>
      <c r="G43" s="152">
        <v>25047000</v>
      </c>
      <c r="H43" s="152">
        <v>22521159.72</v>
      </c>
      <c r="I43" s="152"/>
      <c r="J43" s="152">
        <v>1043626</v>
      </c>
      <c r="K43" s="152"/>
      <c r="L43" s="152"/>
      <c r="M43" s="152"/>
      <c r="N43" s="152">
        <v>21477533.72</v>
      </c>
      <c r="O43" s="152">
        <v>90270904.11706294</v>
      </c>
      <c r="P43" s="37"/>
    </row>
    <row r="44" spans="1:16" s="38" customFormat="1" ht="36.75" customHeight="1">
      <c r="A44" s="38">
        <f t="shared" si="0"/>
        <v>25</v>
      </c>
      <c r="B44" s="143" t="s">
        <v>29</v>
      </c>
      <c r="C44" s="149" t="s">
        <v>41</v>
      </c>
      <c r="D44" s="149" t="s">
        <v>11</v>
      </c>
      <c r="E44" s="150">
        <v>40954</v>
      </c>
      <c r="F44" s="151" t="s">
        <v>1</v>
      </c>
      <c r="G44" s="152">
        <v>20000000</v>
      </c>
      <c r="H44" s="152">
        <v>20000000</v>
      </c>
      <c r="I44" s="152"/>
      <c r="J44" s="152">
        <v>7821000</v>
      </c>
      <c r="K44" s="152">
        <v>2217699.26</v>
      </c>
      <c r="L44" s="152"/>
      <c r="M44" s="152"/>
      <c r="N44" s="152">
        <v>12179000</v>
      </c>
      <c r="O44" s="152">
        <v>41976141.4</v>
      </c>
      <c r="P44" s="37"/>
    </row>
    <row r="45" spans="1:16" s="38" customFormat="1" ht="28.5" customHeight="1">
      <c r="A45" s="38">
        <f t="shared" si="0"/>
        <v>26</v>
      </c>
      <c r="B45" s="144" t="s">
        <v>48</v>
      </c>
      <c r="C45" s="149" t="s">
        <v>26</v>
      </c>
      <c r="D45" s="149" t="s">
        <v>10</v>
      </c>
      <c r="E45" s="150">
        <v>41033</v>
      </c>
      <c r="F45" s="151" t="s">
        <v>1</v>
      </c>
      <c r="G45" s="152">
        <v>39428241.27</v>
      </c>
      <c r="H45" s="152">
        <v>39428241.27</v>
      </c>
      <c r="I45" s="152"/>
      <c r="J45" s="152">
        <v>5994855.58</v>
      </c>
      <c r="K45" s="152">
        <v>1967300.69</v>
      </c>
      <c r="L45" s="152"/>
      <c r="M45" s="152"/>
      <c r="N45" s="152">
        <v>33433385.69</v>
      </c>
      <c r="O45" s="152">
        <v>115231507.119154</v>
      </c>
      <c r="P45" s="37"/>
    </row>
    <row r="46" spans="1:16" s="38" customFormat="1" ht="28.5" customHeight="1" hidden="1">
      <c r="A46" s="93"/>
      <c r="B46" s="140" t="s">
        <v>48</v>
      </c>
      <c r="C46" s="153" t="s">
        <v>46</v>
      </c>
      <c r="D46" s="153" t="s">
        <v>10</v>
      </c>
      <c r="E46" s="154">
        <v>41033</v>
      </c>
      <c r="F46" s="155" t="s">
        <v>1</v>
      </c>
      <c r="G46" s="152">
        <v>0</v>
      </c>
      <c r="H46" s="152">
        <v>0</v>
      </c>
      <c r="I46" s="152"/>
      <c r="J46" s="152">
        <v>0</v>
      </c>
      <c r="K46" s="152">
        <v>0</v>
      </c>
      <c r="L46" s="152"/>
      <c r="M46" s="152"/>
      <c r="N46" s="152">
        <v>0</v>
      </c>
      <c r="O46" s="152">
        <v>0</v>
      </c>
      <c r="P46" s="37"/>
    </row>
    <row r="47" spans="1:16" s="38" customFormat="1" ht="35.25" customHeight="1">
      <c r="A47" s="38">
        <f>A45+1</f>
        <v>27</v>
      </c>
      <c r="B47" s="143" t="s">
        <v>29</v>
      </c>
      <c r="C47" s="149" t="s">
        <v>42</v>
      </c>
      <c r="D47" s="149" t="s">
        <v>11</v>
      </c>
      <c r="E47" s="150">
        <v>41190</v>
      </c>
      <c r="F47" s="151" t="s">
        <v>1</v>
      </c>
      <c r="G47" s="152">
        <v>6988338.99</v>
      </c>
      <c r="H47" s="152">
        <v>4413263.06</v>
      </c>
      <c r="I47" s="152"/>
      <c r="J47" s="152"/>
      <c r="K47" s="152">
        <v>67302.08</v>
      </c>
      <c r="L47" s="152"/>
      <c r="M47" s="152"/>
      <c r="N47" s="152">
        <v>4413263.06</v>
      </c>
      <c r="O47" s="152">
        <v>15210752.462596</v>
      </c>
      <c r="P47" s="37"/>
    </row>
    <row r="48" spans="1:16" s="38" customFormat="1" ht="28.5" customHeight="1">
      <c r="A48" s="38">
        <f>A47+1</f>
        <v>28</v>
      </c>
      <c r="B48" s="144" t="s">
        <v>27</v>
      </c>
      <c r="C48" s="149" t="s">
        <v>25</v>
      </c>
      <c r="D48" s="149" t="s">
        <v>10</v>
      </c>
      <c r="E48" s="150">
        <v>41604</v>
      </c>
      <c r="F48" s="151" t="s">
        <v>1</v>
      </c>
      <c r="G48" s="152">
        <v>40000000</v>
      </c>
      <c r="H48" s="152">
        <v>31577529.22</v>
      </c>
      <c r="I48" s="152"/>
      <c r="J48" s="152">
        <v>580647.28</v>
      </c>
      <c r="K48" s="152">
        <v>2250680.13</v>
      </c>
      <c r="L48" s="152"/>
      <c r="M48" s="152"/>
      <c r="N48" s="152">
        <v>30996881.94</v>
      </c>
      <c r="O48" s="152">
        <v>106833853.29440401</v>
      </c>
      <c r="P48" s="37"/>
    </row>
    <row r="49" spans="1:16" s="38" customFormat="1" ht="28.5" customHeight="1">
      <c r="A49" s="38">
        <f>A48+1</f>
        <v>29</v>
      </c>
      <c r="B49" s="139" t="s">
        <v>44</v>
      </c>
      <c r="C49" s="149" t="s">
        <v>30</v>
      </c>
      <c r="D49" s="149" t="s">
        <v>9</v>
      </c>
      <c r="E49" s="150">
        <v>41696</v>
      </c>
      <c r="F49" s="151" t="s">
        <v>1</v>
      </c>
      <c r="G49" s="152">
        <v>25205000</v>
      </c>
      <c r="H49" s="152">
        <v>22499229.09</v>
      </c>
      <c r="I49" s="152"/>
      <c r="J49" s="152">
        <v>6049157.102</v>
      </c>
      <c r="K49" s="152">
        <v>1160886.439</v>
      </c>
      <c r="L49" s="152"/>
      <c r="M49" s="152"/>
      <c r="N49" s="152">
        <v>16450071.988</v>
      </c>
      <c r="O49" s="152">
        <v>56696818.1138408</v>
      </c>
      <c r="P49" s="37"/>
    </row>
    <row r="50" spans="1:16" s="38" customFormat="1" ht="35.25" customHeight="1">
      <c r="A50" s="104">
        <f>A49+1</f>
        <v>30</v>
      </c>
      <c r="B50" s="145" t="s">
        <v>27</v>
      </c>
      <c r="C50" s="161" t="s">
        <v>39</v>
      </c>
      <c r="D50" s="161" t="s">
        <v>8</v>
      </c>
      <c r="E50" s="150">
        <v>41705</v>
      </c>
      <c r="F50" s="162" t="s">
        <v>2</v>
      </c>
      <c r="G50" s="152">
        <v>64205000</v>
      </c>
      <c r="H50" s="152">
        <v>45728559.35</v>
      </c>
      <c r="I50" s="152"/>
      <c r="J50" s="152">
        <v>9630750</v>
      </c>
      <c r="K50" s="152"/>
      <c r="L50" s="152"/>
      <c r="M50" s="152"/>
      <c r="N50" s="152">
        <v>36097809.35</v>
      </c>
      <c r="O50" s="163">
        <v>151720487.51740327</v>
      </c>
      <c r="P50" s="37"/>
    </row>
    <row r="51" spans="1:16" s="38" customFormat="1" ht="36" customHeight="1">
      <c r="A51" s="104">
        <f aca="true" t="shared" si="1" ref="A51:A68">A50+1</f>
        <v>31</v>
      </c>
      <c r="B51" s="139" t="s">
        <v>44</v>
      </c>
      <c r="C51" s="149" t="s">
        <v>89</v>
      </c>
      <c r="D51" s="149" t="s">
        <v>8</v>
      </c>
      <c r="E51" s="150">
        <v>41715</v>
      </c>
      <c r="F51" s="151" t="s">
        <v>2</v>
      </c>
      <c r="G51" s="152">
        <v>30981000</v>
      </c>
      <c r="H51" s="152">
        <v>30981000</v>
      </c>
      <c r="I51" s="152"/>
      <c r="J51" s="152"/>
      <c r="K51" s="152">
        <v>1331698.47</v>
      </c>
      <c r="L51" s="152"/>
      <c r="M51" s="152"/>
      <c r="N51" s="152">
        <v>30981000</v>
      </c>
      <c r="O51" s="152">
        <v>130214340.10584</v>
      </c>
      <c r="P51" s="37"/>
    </row>
    <row r="52" spans="1:16" s="38" customFormat="1" ht="35.25" customHeight="1">
      <c r="A52" s="104">
        <f t="shared" si="1"/>
        <v>32</v>
      </c>
      <c r="B52" s="139" t="s">
        <v>44</v>
      </c>
      <c r="C52" s="149" t="s">
        <v>88</v>
      </c>
      <c r="D52" s="149" t="s">
        <v>7</v>
      </c>
      <c r="E52" s="150">
        <v>41758</v>
      </c>
      <c r="F52" s="151" t="s">
        <v>1</v>
      </c>
      <c r="G52" s="152">
        <v>35000000</v>
      </c>
      <c r="H52" s="152">
        <v>33356070.37</v>
      </c>
      <c r="I52" s="152"/>
      <c r="J52" s="152">
        <v>11770000</v>
      </c>
      <c r="K52" s="152">
        <v>2823130.58</v>
      </c>
      <c r="L52" s="152"/>
      <c r="M52" s="152"/>
      <c r="N52" s="152">
        <v>21586070.37</v>
      </c>
      <c r="O52" s="152">
        <v>74398550.137242</v>
      </c>
      <c r="P52" s="37"/>
    </row>
    <row r="53" spans="1:16" s="38" customFormat="1" ht="34.5" customHeight="1">
      <c r="A53" s="104">
        <f t="shared" si="1"/>
        <v>33</v>
      </c>
      <c r="B53" s="143" t="s">
        <v>80</v>
      </c>
      <c r="C53" s="149" t="s">
        <v>33</v>
      </c>
      <c r="D53" s="149" t="s">
        <v>11</v>
      </c>
      <c r="E53" s="150">
        <v>41793</v>
      </c>
      <c r="F53" s="151" t="s">
        <v>1</v>
      </c>
      <c r="G53" s="152">
        <v>20000000</v>
      </c>
      <c r="H53" s="152">
        <v>2692384.23</v>
      </c>
      <c r="I53" s="152"/>
      <c r="J53" s="152">
        <v>2580929.59</v>
      </c>
      <c r="K53" s="152">
        <v>564301.87</v>
      </c>
      <c r="L53" s="152"/>
      <c r="M53" s="152"/>
      <c r="N53" s="152">
        <v>111454.64</v>
      </c>
      <c r="O53" s="152">
        <v>384139.562224</v>
      </c>
      <c r="P53" s="37"/>
    </row>
    <row r="54" spans="1:16" s="38" customFormat="1" ht="33" customHeight="1">
      <c r="A54" s="104">
        <f t="shared" si="1"/>
        <v>34</v>
      </c>
      <c r="B54" s="139" t="s">
        <v>44</v>
      </c>
      <c r="C54" s="149" t="s">
        <v>31</v>
      </c>
      <c r="D54" s="149" t="s">
        <v>16</v>
      </c>
      <c r="E54" s="150">
        <v>41996</v>
      </c>
      <c r="F54" s="151" t="s">
        <v>0</v>
      </c>
      <c r="G54" s="152">
        <v>59000000</v>
      </c>
      <c r="H54" s="152">
        <v>49493413.73</v>
      </c>
      <c r="I54" s="152"/>
      <c r="J54" s="152"/>
      <c r="K54" s="152">
        <v>4294199.119</v>
      </c>
      <c r="L54" s="152"/>
      <c r="M54" s="152"/>
      <c r="N54" s="152">
        <v>49493413.73</v>
      </c>
      <c r="O54" s="152">
        <v>151212277.627896</v>
      </c>
      <c r="P54" s="37"/>
    </row>
    <row r="55" spans="1:16" s="38" customFormat="1" ht="36" customHeight="1">
      <c r="A55" s="104">
        <f t="shared" si="1"/>
        <v>35</v>
      </c>
      <c r="B55" s="144" t="s">
        <v>27</v>
      </c>
      <c r="C55" s="149" t="s">
        <v>38</v>
      </c>
      <c r="D55" s="149" t="s">
        <v>8</v>
      </c>
      <c r="E55" s="150">
        <v>42089</v>
      </c>
      <c r="F55" s="151" t="s">
        <v>0</v>
      </c>
      <c r="G55" s="152">
        <v>108000000</v>
      </c>
      <c r="H55" s="152">
        <v>63436422.18</v>
      </c>
      <c r="I55" s="152"/>
      <c r="J55" s="152"/>
      <c r="K55" s="152"/>
      <c r="L55" s="152"/>
      <c r="M55" s="152"/>
      <c r="N55" s="152">
        <v>63436422.18</v>
      </c>
      <c r="O55" s="152">
        <v>193810957.04433602</v>
      </c>
      <c r="P55" s="37"/>
    </row>
    <row r="56" spans="1:16" s="38" customFormat="1" ht="39.75" customHeight="1">
      <c r="A56" s="104">
        <f t="shared" si="1"/>
        <v>36</v>
      </c>
      <c r="B56" s="139" t="s">
        <v>80</v>
      </c>
      <c r="C56" s="149" t="s">
        <v>36</v>
      </c>
      <c r="D56" s="149" t="s">
        <v>9</v>
      </c>
      <c r="E56" s="150">
        <v>42320</v>
      </c>
      <c r="F56" s="151" t="s">
        <v>1</v>
      </c>
      <c r="G56" s="152">
        <v>4300000</v>
      </c>
      <c r="H56" s="152">
        <v>305857.9</v>
      </c>
      <c r="I56" s="152"/>
      <c r="J56" s="152">
        <v>26127.41</v>
      </c>
      <c r="K56" s="152">
        <v>101555.861</v>
      </c>
      <c r="L56" s="152"/>
      <c r="M56" s="152"/>
      <c r="N56" s="152">
        <v>279730.49</v>
      </c>
      <c r="O56" s="152">
        <v>964119.106834</v>
      </c>
      <c r="P56" s="37"/>
    </row>
    <row r="57" spans="1:16" s="38" customFormat="1" ht="39.75" customHeight="1">
      <c r="A57" s="104">
        <f t="shared" si="1"/>
        <v>37</v>
      </c>
      <c r="B57" s="144" t="s">
        <v>48</v>
      </c>
      <c r="C57" s="149" t="s">
        <v>34</v>
      </c>
      <c r="D57" s="149" t="s">
        <v>8</v>
      </c>
      <c r="E57" s="150">
        <v>42398</v>
      </c>
      <c r="F57" s="151" t="s">
        <v>2</v>
      </c>
      <c r="G57" s="152">
        <v>23005000</v>
      </c>
      <c r="H57" s="152">
        <v>17474255.49</v>
      </c>
      <c r="I57" s="152"/>
      <c r="J57" s="152"/>
      <c r="K57" s="152"/>
      <c r="L57" s="152"/>
      <c r="M57" s="152"/>
      <c r="N57" s="152">
        <v>17474255.49</v>
      </c>
      <c r="O57" s="152">
        <v>73444971.02970213</v>
      </c>
      <c r="P57" s="37"/>
    </row>
    <row r="58" spans="1:16" s="38" customFormat="1" ht="39.75" customHeight="1">
      <c r="A58" s="104">
        <f t="shared" si="1"/>
        <v>38</v>
      </c>
      <c r="B58" s="144" t="s">
        <v>48</v>
      </c>
      <c r="C58" s="149" t="s">
        <v>34</v>
      </c>
      <c r="D58" s="149" t="s">
        <v>8</v>
      </c>
      <c r="E58" s="150">
        <v>42398</v>
      </c>
      <c r="F58" s="151" t="s">
        <v>0</v>
      </c>
      <c r="G58" s="152">
        <v>43000000</v>
      </c>
      <c r="H58" s="152">
        <v>23753946.24</v>
      </c>
      <c r="I58" s="152"/>
      <c r="J58" s="152"/>
      <c r="K58" s="152"/>
      <c r="L58" s="152"/>
      <c r="M58" s="152"/>
      <c r="N58" s="152">
        <v>23753946.24</v>
      </c>
      <c r="O58" s="152">
        <v>72573056.552448</v>
      </c>
      <c r="P58" s="37"/>
    </row>
    <row r="59" spans="1:16" s="38" customFormat="1" ht="39.75" customHeight="1">
      <c r="A59" s="104">
        <f t="shared" si="1"/>
        <v>39</v>
      </c>
      <c r="B59" s="142" t="s">
        <v>48</v>
      </c>
      <c r="C59" s="159" t="s">
        <v>35</v>
      </c>
      <c r="D59" s="149" t="s">
        <v>10</v>
      </c>
      <c r="E59" s="150">
        <v>42415</v>
      </c>
      <c r="F59" s="151" t="s">
        <v>1</v>
      </c>
      <c r="G59" s="152">
        <v>100000000</v>
      </c>
      <c r="H59" s="152"/>
      <c r="I59" s="152"/>
      <c r="J59" s="152"/>
      <c r="K59" s="152"/>
      <c r="L59" s="152"/>
      <c r="M59" s="152"/>
      <c r="N59" s="152"/>
      <c r="O59" s="152">
        <v>0</v>
      </c>
      <c r="P59" s="37"/>
    </row>
    <row r="60" spans="1:16" ht="28.5" customHeight="1">
      <c r="A60" s="104">
        <f t="shared" si="1"/>
        <v>40</v>
      </c>
      <c r="B60" s="139" t="s">
        <v>47</v>
      </c>
      <c r="C60" s="149" t="s">
        <v>87</v>
      </c>
      <c r="D60" s="149" t="s">
        <v>9</v>
      </c>
      <c r="E60" s="150">
        <v>42457</v>
      </c>
      <c r="F60" s="151" t="s">
        <v>1</v>
      </c>
      <c r="G60" s="152">
        <v>3700000</v>
      </c>
      <c r="H60" s="152">
        <v>3540821.5</v>
      </c>
      <c r="I60" s="152"/>
      <c r="J60" s="152">
        <v>1152494.53</v>
      </c>
      <c r="K60" s="152">
        <v>152044.16</v>
      </c>
      <c r="L60" s="152"/>
      <c r="M60" s="152"/>
      <c r="N60" s="152">
        <v>2388326.97</v>
      </c>
      <c r="O60" s="152">
        <v>8231607.734802001</v>
      </c>
      <c r="P60" s="37"/>
    </row>
    <row r="61" spans="1:16" s="38" customFormat="1" ht="49.5" customHeight="1">
      <c r="A61" s="104">
        <f t="shared" si="1"/>
        <v>41</v>
      </c>
      <c r="B61" s="139" t="s">
        <v>29</v>
      </c>
      <c r="C61" s="149" t="s">
        <v>24</v>
      </c>
      <c r="D61" s="149" t="s">
        <v>11</v>
      </c>
      <c r="E61" s="150">
        <v>42506</v>
      </c>
      <c r="F61" s="151" t="s">
        <v>1</v>
      </c>
      <c r="G61" s="152">
        <v>30000000</v>
      </c>
      <c r="H61" s="152">
        <v>20981366.07</v>
      </c>
      <c r="I61" s="152"/>
      <c r="J61" s="152"/>
      <c r="K61" s="152">
        <v>977876.805</v>
      </c>
      <c r="L61" s="152"/>
      <c r="M61" s="152"/>
      <c r="N61" s="152">
        <v>20981366.07</v>
      </c>
      <c r="O61" s="152">
        <v>72314376.296862</v>
      </c>
      <c r="P61" s="37"/>
    </row>
    <row r="62" spans="1:16" s="38" customFormat="1" ht="27.75" customHeight="1">
      <c r="A62" s="104">
        <f t="shared" si="1"/>
        <v>42</v>
      </c>
      <c r="B62" s="139" t="s">
        <v>28</v>
      </c>
      <c r="C62" s="149" t="s">
        <v>79</v>
      </c>
      <c r="D62" s="149" t="s">
        <v>9</v>
      </c>
      <c r="E62" s="150">
        <v>42572</v>
      </c>
      <c r="F62" s="151" t="s">
        <v>1</v>
      </c>
      <c r="G62" s="152">
        <v>27000000</v>
      </c>
      <c r="H62" s="152">
        <v>26999995.3</v>
      </c>
      <c r="I62" s="152"/>
      <c r="J62" s="152">
        <v>3857142.86</v>
      </c>
      <c r="K62" s="152">
        <v>853048.85</v>
      </c>
      <c r="L62" s="152"/>
      <c r="M62" s="152"/>
      <c r="N62" s="152">
        <v>23142852.44</v>
      </c>
      <c r="O62" s="152">
        <v>79764155.219704</v>
      </c>
      <c r="P62" s="37"/>
    </row>
    <row r="63" spans="1:16" s="38" customFormat="1" ht="36" customHeight="1">
      <c r="A63" s="104">
        <f t="shared" si="1"/>
        <v>43</v>
      </c>
      <c r="B63" s="146" t="s">
        <v>37</v>
      </c>
      <c r="C63" s="149" t="s">
        <v>32</v>
      </c>
      <c r="D63" s="149" t="s">
        <v>9</v>
      </c>
      <c r="E63" s="150">
        <v>42641</v>
      </c>
      <c r="F63" s="151" t="s">
        <v>5</v>
      </c>
      <c r="G63" s="152">
        <v>27922005.12</v>
      </c>
      <c r="H63" s="152">
        <v>27922005.12</v>
      </c>
      <c r="I63" s="152"/>
      <c r="J63" s="152">
        <v>3782814.72</v>
      </c>
      <c r="K63" s="152">
        <v>6773086.58</v>
      </c>
      <c r="L63" s="152">
        <v>206043.16</v>
      </c>
      <c r="M63" s="152"/>
      <c r="N63" s="152">
        <v>24139190.4</v>
      </c>
      <c r="O63" s="152">
        <v>24139190.4</v>
      </c>
      <c r="P63" s="37"/>
    </row>
    <row r="64" spans="1:16" s="38" customFormat="1" ht="29.25" customHeight="1">
      <c r="A64" s="104">
        <f t="shared" si="1"/>
        <v>44</v>
      </c>
      <c r="B64" s="143" t="s">
        <v>51</v>
      </c>
      <c r="C64" s="149" t="s">
        <v>103</v>
      </c>
      <c r="D64" s="149" t="s">
        <v>11</v>
      </c>
      <c r="E64" s="150">
        <v>42734</v>
      </c>
      <c r="F64" s="151" t="s">
        <v>1</v>
      </c>
      <c r="G64" s="152">
        <v>76854131</v>
      </c>
      <c r="H64" s="152">
        <v>76854131</v>
      </c>
      <c r="I64" s="152"/>
      <c r="J64" s="152">
        <v>376087.74</v>
      </c>
      <c r="K64" s="152">
        <v>14536829.245</v>
      </c>
      <c r="L64" s="152">
        <v>2623912.26</v>
      </c>
      <c r="M64" s="152"/>
      <c r="N64" s="152">
        <v>76478043.26</v>
      </c>
      <c r="O64" s="152">
        <v>263589223.89991602</v>
      </c>
      <c r="P64" s="37"/>
    </row>
    <row r="65" spans="1:16" s="38" customFormat="1" ht="36.75" customHeight="1">
      <c r="A65" s="104">
        <f t="shared" si="1"/>
        <v>45</v>
      </c>
      <c r="B65" s="143" t="s">
        <v>27</v>
      </c>
      <c r="C65" s="149" t="s">
        <v>110</v>
      </c>
      <c r="D65" s="149" t="s">
        <v>8</v>
      </c>
      <c r="E65" s="150">
        <v>42790</v>
      </c>
      <c r="F65" s="151" t="s">
        <v>0</v>
      </c>
      <c r="G65" s="152">
        <v>94000000</v>
      </c>
      <c r="H65" s="152">
        <v>28154186.21</v>
      </c>
      <c r="I65" s="152"/>
      <c r="J65" s="152"/>
      <c r="K65" s="152"/>
      <c r="L65" s="152"/>
      <c r="M65" s="152"/>
      <c r="N65" s="152">
        <v>28154186.21</v>
      </c>
      <c r="O65" s="152">
        <v>86016669.708792</v>
      </c>
      <c r="P65" s="37"/>
    </row>
    <row r="66" spans="1:16" s="38" customFormat="1" ht="36.75" customHeight="1">
      <c r="A66" s="104">
        <f t="shared" si="1"/>
        <v>46</v>
      </c>
      <c r="B66" s="143" t="s">
        <v>109</v>
      </c>
      <c r="C66" s="149" t="s">
        <v>20</v>
      </c>
      <c r="D66" s="149" t="s">
        <v>9</v>
      </c>
      <c r="E66" s="150">
        <v>42817</v>
      </c>
      <c r="F66" s="151" t="s">
        <v>1</v>
      </c>
      <c r="G66" s="152">
        <v>1132707.26</v>
      </c>
      <c r="H66" s="152">
        <v>1132707.26</v>
      </c>
      <c r="I66" s="152"/>
      <c r="J66" s="152">
        <v>599400</v>
      </c>
      <c r="K66" s="152">
        <v>32201.45</v>
      </c>
      <c r="L66" s="152"/>
      <c r="M66" s="152"/>
      <c r="N66" s="152">
        <v>533307.26</v>
      </c>
      <c r="O66" s="152">
        <v>1838096.802316</v>
      </c>
      <c r="P66" s="37"/>
    </row>
    <row r="67" spans="1:16" s="38" customFormat="1" ht="33" customHeight="1">
      <c r="A67" s="104">
        <f t="shared" si="1"/>
        <v>47</v>
      </c>
      <c r="B67" s="138" t="s">
        <v>44</v>
      </c>
      <c r="C67" s="161" t="s">
        <v>113</v>
      </c>
      <c r="D67" s="164" t="s">
        <v>11</v>
      </c>
      <c r="E67" s="150">
        <v>42923</v>
      </c>
      <c r="F67" s="151" t="s">
        <v>1</v>
      </c>
      <c r="G67" s="152">
        <v>125000000</v>
      </c>
      <c r="H67" s="152">
        <v>1345421</v>
      </c>
      <c r="I67" s="152"/>
      <c r="J67" s="152"/>
      <c r="K67" s="152">
        <v>2092290.94</v>
      </c>
      <c r="L67" s="152"/>
      <c r="M67" s="152"/>
      <c r="N67" s="152">
        <v>1345421</v>
      </c>
      <c r="O67" s="152">
        <v>4637128.0186</v>
      </c>
      <c r="P67" s="37"/>
    </row>
    <row r="68" spans="1:16" s="38" customFormat="1" ht="42" customHeight="1">
      <c r="A68" s="104">
        <f t="shared" si="1"/>
        <v>48</v>
      </c>
      <c r="B68" s="143" t="s">
        <v>114</v>
      </c>
      <c r="C68" s="161" t="s">
        <v>115</v>
      </c>
      <c r="D68" s="164" t="s">
        <v>112</v>
      </c>
      <c r="E68" s="150">
        <v>42936</v>
      </c>
      <c r="F68" s="151" t="s">
        <v>1</v>
      </c>
      <c r="G68" s="152">
        <v>7000000</v>
      </c>
      <c r="H68" s="152">
        <v>7000000</v>
      </c>
      <c r="I68" s="152"/>
      <c r="J68" s="152"/>
      <c r="K68" s="152">
        <v>187769.32</v>
      </c>
      <c r="L68" s="152"/>
      <c r="M68" s="152"/>
      <c r="N68" s="152">
        <v>7000000</v>
      </c>
      <c r="O68" s="152">
        <v>24126200</v>
      </c>
      <c r="P68" s="37"/>
    </row>
    <row r="69" spans="1:16" s="38" customFormat="1" ht="42" customHeight="1">
      <c r="A69" s="104">
        <f aca="true" t="shared" si="2" ref="A69:A74">A68+1</f>
        <v>49</v>
      </c>
      <c r="B69" s="143" t="s">
        <v>29</v>
      </c>
      <c r="C69" s="161" t="s">
        <v>116</v>
      </c>
      <c r="D69" s="149" t="s">
        <v>9</v>
      </c>
      <c r="E69" s="150">
        <v>42992</v>
      </c>
      <c r="F69" s="151" t="s">
        <v>1</v>
      </c>
      <c r="G69" s="152">
        <v>5500000</v>
      </c>
      <c r="H69" s="152">
        <v>3549730.5</v>
      </c>
      <c r="I69" s="152"/>
      <c r="J69" s="152"/>
      <c r="K69" s="152">
        <v>71027.96</v>
      </c>
      <c r="L69" s="152"/>
      <c r="M69" s="152"/>
      <c r="N69" s="152">
        <v>3549730.5</v>
      </c>
      <c r="O69" s="152">
        <v>12234501.1413</v>
      </c>
      <c r="P69" s="37"/>
    </row>
    <row r="70" spans="1:16" s="38" customFormat="1" ht="42" customHeight="1">
      <c r="A70" s="104">
        <f t="shared" si="2"/>
        <v>50</v>
      </c>
      <c r="B70" s="143" t="s">
        <v>54</v>
      </c>
      <c r="C70" s="161" t="s">
        <v>77</v>
      </c>
      <c r="D70" s="165" t="s">
        <v>9</v>
      </c>
      <c r="E70" s="150">
        <v>43048</v>
      </c>
      <c r="F70" s="166" t="s">
        <v>5</v>
      </c>
      <c r="G70" s="152">
        <v>37023382.16</v>
      </c>
      <c r="H70" s="152">
        <v>37023382.16</v>
      </c>
      <c r="I70" s="152"/>
      <c r="J70" s="152"/>
      <c r="K70" s="152">
        <v>3945047.05</v>
      </c>
      <c r="L70" s="152"/>
      <c r="M70" s="152"/>
      <c r="N70" s="152">
        <v>37023382.16</v>
      </c>
      <c r="O70" s="152">
        <v>37023382.16</v>
      </c>
      <c r="P70" s="37"/>
    </row>
    <row r="71" spans="1:16" s="38" customFormat="1" ht="42" customHeight="1">
      <c r="A71" s="104">
        <f t="shared" si="2"/>
        <v>51</v>
      </c>
      <c r="B71" s="143" t="s">
        <v>54</v>
      </c>
      <c r="C71" s="161" t="s">
        <v>22</v>
      </c>
      <c r="D71" s="165" t="s">
        <v>9</v>
      </c>
      <c r="E71" s="150">
        <v>43048</v>
      </c>
      <c r="F71" s="166" t="s">
        <v>1</v>
      </c>
      <c r="G71" s="152">
        <v>17509199.83</v>
      </c>
      <c r="H71" s="152">
        <v>17509199.83</v>
      </c>
      <c r="I71" s="152"/>
      <c r="J71" s="152"/>
      <c r="K71" s="152">
        <v>329861.85</v>
      </c>
      <c r="L71" s="152"/>
      <c r="M71" s="152"/>
      <c r="N71" s="152">
        <v>17509199.83</v>
      </c>
      <c r="O71" s="152">
        <v>60347208.134077996</v>
      </c>
      <c r="P71" s="37"/>
    </row>
    <row r="72" spans="1:16" ht="39.75" customHeight="1">
      <c r="A72" s="104">
        <f t="shared" si="2"/>
        <v>52</v>
      </c>
      <c r="B72" s="143" t="s">
        <v>54</v>
      </c>
      <c r="C72" s="161" t="s">
        <v>117</v>
      </c>
      <c r="D72" s="165" t="s">
        <v>9</v>
      </c>
      <c r="E72" s="150">
        <v>43221</v>
      </c>
      <c r="F72" s="166" t="s">
        <v>1</v>
      </c>
      <c r="G72" s="152">
        <v>28000000</v>
      </c>
      <c r="H72" s="152">
        <v>11957394.18</v>
      </c>
      <c r="I72" s="152"/>
      <c r="J72" s="152"/>
      <c r="K72" s="152">
        <v>255968.34</v>
      </c>
      <c r="L72" s="152"/>
      <c r="M72" s="152"/>
      <c r="N72" s="152">
        <v>11957394.18</v>
      </c>
      <c r="O72" s="152">
        <v>41212354.780788</v>
      </c>
      <c r="P72" s="37"/>
    </row>
    <row r="73" spans="1:16" ht="37.5" customHeight="1">
      <c r="A73" s="104">
        <f t="shared" si="2"/>
        <v>53</v>
      </c>
      <c r="B73" s="143" t="s">
        <v>109</v>
      </c>
      <c r="C73" s="161" t="s">
        <v>118</v>
      </c>
      <c r="D73" s="165" t="s">
        <v>11</v>
      </c>
      <c r="E73" s="150">
        <v>43221</v>
      </c>
      <c r="F73" s="166" t="s">
        <v>1</v>
      </c>
      <c r="G73" s="152">
        <v>30000000</v>
      </c>
      <c r="H73" s="152">
        <v>148766</v>
      </c>
      <c r="I73" s="152"/>
      <c r="J73" s="152"/>
      <c r="K73" s="152">
        <v>472347.1</v>
      </c>
      <c r="L73" s="152"/>
      <c r="M73" s="152"/>
      <c r="N73" s="152">
        <v>148766</v>
      </c>
      <c r="O73" s="152">
        <v>512736.8956</v>
      </c>
      <c r="P73" s="37"/>
    </row>
    <row r="74" spans="1:16" ht="30" customHeight="1">
      <c r="A74" s="104">
        <f t="shared" si="2"/>
        <v>54</v>
      </c>
      <c r="B74" s="139" t="s">
        <v>28</v>
      </c>
      <c r="C74" s="161" t="s">
        <v>119</v>
      </c>
      <c r="D74" s="165" t="s">
        <v>9</v>
      </c>
      <c r="E74" s="150">
        <v>43530</v>
      </c>
      <c r="F74" s="166" t="s">
        <v>1</v>
      </c>
      <c r="G74" s="152">
        <v>15000000</v>
      </c>
      <c r="H74" s="152">
        <v>150000</v>
      </c>
      <c r="I74" s="152"/>
      <c r="J74" s="152"/>
      <c r="K74" s="152">
        <v>82918.751</v>
      </c>
      <c r="L74" s="152"/>
      <c r="M74" s="152"/>
      <c r="N74" s="152">
        <v>150000</v>
      </c>
      <c r="O74" s="152">
        <v>516990</v>
      </c>
      <c r="P74" s="37"/>
    </row>
    <row r="75" spans="1:16" ht="39.75" customHeight="1">
      <c r="A75" s="104">
        <f>A74+1</f>
        <v>55</v>
      </c>
      <c r="B75" s="139" t="s">
        <v>45</v>
      </c>
      <c r="C75" s="161" t="s">
        <v>120</v>
      </c>
      <c r="D75" s="165" t="s">
        <v>11</v>
      </c>
      <c r="E75" s="150">
        <v>43563</v>
      </c>
      <c r="F75" s="166" t="s">
        <v>1</v>
      </c>
      <c r="G75" s="152">
        <v>40000000</v>
      </c>
      <c r="H75" s="152">
        <v>194047.75</v>
      </c>
      <c r="I75" s="152"/>
      <c r="J75" s="152"/>
      <c r="K75" s="152">
        <v>547500</v>
      </c>
      <c r="L75" s="152"/>
      <c r="M75" s="152"/>
      <c r="N75" s="152">
        <v>194047.75</v>
      </c>
      <c r="O75" s="152">
        <v>668804.9751500001</v>
      </c>
      <c r="P75" s="37"/>
    </row>
    <row r="76" spans="1:16" ht="44.25" customHeight="1">
      <c r="A76" s="118">
        <f>A75+1</f>
        <v>56</v>
      </c>
      <c r="B76" s="147" t="s">
        <v>44</v>
      </c>
      <c r="C76" s="167" t="s">
        <v>121</v>
      </c>
      <c r="D76" s="168" t="s">
        <v>16</v>
      </c>
      <c r="E76" s="169">
        <v>43784</v>
      </c>
      <c r="F76" s="170" t="s">
        <v>1</v>
      </c>
      <c r="G76" s="152">
        <v>62000000</v>
      </c>
      <c r="H76" s="152">
        <v>155000</v>
      </c>
      <c r="I76" s="152"/>
      <c r="J76" s="152"/>
      <c r="K76" s="152">
        <v>115833.35</v>
      </c>
      <c r="L76" s="152"/>
      <c r="M76" s="152"/>
      <c r="N76" s="152">
        <v>155000</v>
      </c>
      <c r="O76" s="152">
        <v>534223</v>
      </c>
      <c r="P76" s="37"/>
    </row>
    <row r="77" spans="1:16" ht="24.75" customHeight="1">
      <c r="A77" s="118">
        <f>A76+1</f>
        <v>57</v>
      </c>
      <c r="B77" s="176" t="s">
        <v>28</v>
      </c>
      <c r="C77" s="177" t="s">
        <v>123</v>
      </c>
      <c r="D77" s="178" t="s">
        <v>9</v>
      </c>
      <c r="E77" s="179">
        <v>43896</v>
      </c>
      <c r="F77" s="180" t="s">
        <v>1</v>
      </c>
      <c r="G77" s="181">
        <v>80000000</v>
      </c>
      <c r="H77" s="181">
        <v>7071221.64</v>
      </c>
      <c r="I77" s="181"/>
      <c r="J77" s="181"/>
      <c r="K77" s="181"/>
      <c r="L77" s="181"/>
      <c r="M77" s="181"/>
      <c r="N77" s="181">
        <v>7071221.64</v>
      </c>
      <c r="O77" s="181">
        <v>24371672.504424</v>
      </c>
      <c r="P77" s="37"/>
    </row>
    <row r="78" spans="1:16" ht="43.5" customHeight="1">
      <c r="A78" s="182">
        <f>A77+1</f>
        <v>58</v>
      </c>
      <c r="B78" s="183" t="s">
        <v>37</v>
      </c>
      <c r="C78" s="183" t="s">
        <v>122</v>
      </c>
      <c r="D78" s="184" t="s">
        <v>9</v>
      </c>
      <c r="E78" s="185">
        <v>43913</v>
      </c>
      <c r="F78" s="186" t="s">
        <v>1</v>
      </c>
      <c r="G78" s="121">
        <v>17000000</v>
      </c>
      <c r="H78" s="121">
        <v>170000</v>
      </c>
      <c r="I78" s="121"/>
      <c r="J78" s="121"/>
      <c r="K78" s="121"/>
      <c r="L78" s="121"/>
      <c r="M78" s="121"/>
      <c r="N78" s="121">
        <v>170000</v>
      </c>
      <c r="O78" s="121">
        <v>585922</v>
      </c>
      <c r="P78" s="37"/>
    </row>
    <row r="79" spans="1:15" ht="35.25" customHeight="1">
      <c r="A79" s="171"/>
      <c r="B79" s="191" t="s">
        <v>101</v>
      </c>
      <c r="C79" s="172"/>
      <c r="D79" s="172"/>
      <c r="E79" s="174"/>
      <c r="F79" s="174"/>
      <c r="G79" s="174"/>
      <c r="H79" s="174"/>
      <c r="I79" s="174"/>
      <c r="J79" s="174"/>
      <c r="K79" s="174"/>
      <c r="L79" s="174"/>
      <c r="M79" s="174"/>
      <c r="N79" s="187"/>
      <c r="O79" s="188"/>
    </row>
    <row r="80" spans="1:15" ht="21.75" customHeight="1">
      <c r="A80" s="171"/>
      <c r="B80" s="191" t="s">
        <v>102</v>
      </c>
      <c r="C80" s="172"/>
      <c r="D80" s="172"/>
      <c r="E80" s="175"/>
      <c r="F80" s="173"/>
      <c r="G80" s="174"/>
      <c r="H80" s="174"/>
      <c r="I80" s="174"/>
      <c r="J80" s="174"/>
      <c r="K80" s="174"/>
      <c r="L80" s="174"/>
      <c r="M80" s="174"/>
      <c r="N80" s="189"/>
      <c r="O80" s="190">
        <f>SUM(O8:O78)</f>
        <v>2851560200.6817617</v>
      </c>
    </row>
    <row r="81" spans="7:15" ht="15" hidden="1">
      <c r="G81" s="101"/>
      <c r="H81" s="101"/>
      <c r="I81" s="101"/>
      <c r="J81" s="101"/>
      <c r="K81" s="101"/>
      <c r="L81" s="101"/>
      <c r="M81" s="101"/>
      <c r="N81" s="101"/>
      <c r="O81" s="137"/>
    </row>
    <row r="82" spans="7:14" ht="14.25" hidden="1">
      <c r="G82" s="101"/>
      <c r="H82" s="101"/>
      <c r="I82" s="101"/>
      <c r="J82" s="101"/>
      <c r="K82" s="101"/>
      <c r="L82" s="101"/>
      <c r="M82" s="101"/>
      <c r="N82" s="101"/>
    </row>
    <row r="83" spans="3:14" ht="14.25" hidden="1">
      <c r="C83" s="119"/>
      <c r="G83" s="101"/>
      <c r="H83" s="101"/>
      <c r="I83" s="101"/>
      <c r="J83" s="101"/>
      <c r="K83" s="101"/>
      <c r="L83" s="101"/>
      <c r="M83" s="101"/>
      <c r="N83" s="101"/>
    </row>
    <row r="84" spans="7:14" ht="14.25" hidden="1">
      <c r="G84" s="101"/>
      <c r="H84" s="101"/>
      <c r="I84" s="101"/>
      <c r="J84" s="101"/>
      <c r="K84" s="101"/>
      <c r="L84" s="101"/>
      <c r="M84" s="101"/>
      <c r="N84" s="101"/>
    </row>
    <row r="85" spans="7:14" ht="14.25" hidden="1">
      <c r="G85" s="101"/>
      <c r="H85" s="101"/>
      <c r="I85" s="101"/>
      <c r="J85" s="101"/>
      <c r="K85" s="101"/>
      <c r="L85" s="101"/>
      <c r="M85" s="101"/>
      <c r="N85" s="101"/>
    </row>
    <row r="86" spans="7:14" ht="14.25" hidden="1">
      <c r="G86" s="101"/>
      <c r="H86" s="101"/>
      <c r="I86" s="101"/>
      <c r="J86" s="101"/>
      <c r="K86" s="101"/>
      <c r="L86" s="101"/>
      <c r="M86" s="101"/>
      <c r="N86" s="101"/>
    </row>
    <row r="87" spans="7:14" ht="14.25" hidden="1">
      <c r="G87" s="101"/>
      <c r="H87" s="101"/>
      <c r="I87" s="101"/>
      <c r="J87" s="101"/>
      <c r="K87" s="101"/>
      <c r="L87" s="101"/>
      <c r="M87" s="101"/>
      <c r="N87" s="101"/>
    </row>
    <row r="88" spans="7:14" ht="14.25" hidden="1">
      <c r="G88" s="101"/>
      <c r="H88" s="101"/>
      <c r="I88" s="101"/>
      <c r="J88" s="101"/>
      <c r="K88" s="101"/>
      <c r="L88" s="101"/>
      <c r="M88" s="101"/>
      <c r="N88" s="101"/>
    </row>
    <row r="89" spans="7:14" ht="14.25" hidden="1">
      <c r="G89" s="101"/>
      <c r="H89" s="101"/>
      <c r="I89" s="101"/>
      <c r="J89" s="101"/>
      <c r="K89" s="101"/>
      <c r="L89" s="101"/>
      <c r="M89" s="101"/>
      <c r="N89" s="101"/>
    </row>
    <row r="90" spans="6:15" ht="14.25" hidden="1">
      <c r="F90" s="91" t="s">
        <v>0</v>
      </c>
      <c r="G90" s="123">
        <f aca="true" t="shared" si="3" ref="G90:N90">SUMIF($F$8:$F$78,$F$90,G$8:G$78)</f>
        <v>340196979.99</v>
      </c>
      <c r="H90" s="123">
        <f t="shared" si="3"/>
        <v>201034948.35000002</v>
      </c>
      <c r="I90" s="123">
        <f t="shared" si="3"/>
        <v>0</v>
      </c>
      <c r="J90" s="123">
        <f t="shared" si="3"/>
        <v>31260441.45</v>
      </c>
      <c r="K90" s="123">
        <f t="shared" si="3"/>
        <v>24583866.338</v>
      </c>
      <c r="L90" s="123">
        <f t="shared" si="3"/>
        <v>0</v>
      </c>
      <c r="M90" s="123">
        <f t="shared" si="3"/>
        <v>0</v>
      </c>
      <c r="N90" s="123">
        <f t="shared" si="3"/>
        <v>169774506.89900002</v>
      </c>
      <c r="O90" s="125"/>
    </row>
    <row r="91" spans="2:15" ht="14.25" hidden="1">
      <c r="B91" s="94"/>
      <c r="C91" s="88"/>
      <c r="D91" s="88"/>
      <c r="E91" s="102"/>
      <c r="F91" s="91" t="s">
        <v>1</v>
      </c>
      <c r="G91" s="123">
        <f aca="true" t="shared" si="4" ref="G91:N91">SUMIF($F$8:$F$78,$F$91,G$8:G$78)</f>
        <v>1141030592.2199998</v>
      </c>
      <c r="H91" s="123">
        <f t="shared" si="4"/>
        <v>616056528.64</v>
      </c>
      <c r="I91" s="123">
        <f t="shared" si="4"/>
        <v>751941.18</v>
      </c>
      <c r="J91" s="123">
        <f t="shared" si="4"/>
        <v>144615674.51600003</v>
      </c>
      <c r="K91" s="123">
        <f t="shared" si="4"/>
        <v>58648600.964</v>
      </c>
      <c r="L91" s="123">
        <f t="shared" si="4"/>
        <v>3192171.76</v>
      </c>
      <c r="M91" s="123">
        <f t="shared" si="4"/>
        <v>56924.05</v>
      </c>
      <c r="N91" s="123">
        <f t="shared" si="4"/>
        <v>470688912.944</v>
      </c>
      <c r="O91" s="125"/>
    </row>
    <row r="92" spans="6:15" ht="14.25" hidden="1">
      <c r="F92" s="91" t="s">
        <v>3</v>
      </c>
      <c r="G92" s="123">
        <f aca="true" t="shared" si="5" ref="G92:N92">SUMIF($F$8:$F$78,$F$92,G$8:G$78)</f>
        <v>2954862209</v>
      </c>
      <c r="H92" s="123">
        <f t="shared" si="5"/>
        <v>2954862209</v>
      </c>
      <c r="I92" s="123">
        <f t="shared" si="5"/>
        <v>0</v>
      </c>
      <c r="J92" s="123">
        <f t="shared" si="5"/>
        <v>2192317106.19</v>
      </c>
      <c r="K92" s="123">
        <f t="shared" si="5"/>
        <v>507157147.266</v>
      </c>
      <c r="L92" s="123">
        <f t="shared" si="5"/>
        <v>0</v>
      </c>
      <c r="M92" s="123">
        <f t="shared" si="5"/>
        <v>0</v>
      </c>
      <c r="N92" s="123">
        <f t="shared" si="5"/>
        <v>762545102.81</v>
      </c>
      <c r="O92" s="125"/>
    </row>
    <row r="93" spans="2:15" ht="14.25" hidden="1">
      <c r="B93" s="99"/>
      <c r="C93" s="88"/>
      <c r="D93" s="88"/>
      <c r="E93" s="102"/>
      <c r="F93" s="91" t="s">
        <v>4</v>
      </c>
      <c r="G93" s="123">
        <f>SUMIF($F$8:$F$78,#REF!,G$8:G$78)</f>
        <v>0</v>
      </c>
      <c r="H93" s="123">
        <f aca="true" t="shared" si="6" ref="H93:N93">SUMIF($F$8:$F$78,G93,H$8:H$78)</f>
        <v>0</v>
      </c>
      <c r="I93" s="123">
        <f t="shared" si="6"/>
        <v>0</v>
      </c>
      <c r="J93" s="123">
        <f t="shared" si="6"/>
        <v>0</v>
      </c>
      <c r="K93" s="123">
        <f t="shared" si="6"/>
        <v>0</v>
      </c>
      <c r="L93" s="123">
        <f t="shared" si="6"/>
        <v>0</v>
      </c>
      <c r="M93" s="123">
        <f t="shared" si="6"/>
        <v>0</v>
      </c>
      <c r="N93" s="123">
        <f t="shared" si="6"/>
        <v>0</v>
      </c>
      <c r="O93" s="125"/>
    </row>
    <row r="94" spans="6:15" ht="14.25" hidden="1">
      <c r="F94" s="91" t="s">
        <v>2</v>
      </c>
      <c r="G94" s="123">
        <f aca="true" t="shared" si="7" ref="G94:N94">SUMIF($F$8:$F$78,$F$94,G$8:G$78)</f>
        <v>192797548</v>
      </c>
      <c r="H94" s="123">
        <f t="shared" si="7"/>
        <v>164146243.78</v>
      </c>
      <c r="I94" s="123">
        <f t="shared" si="7"/>
        <v>0</v>
      </c>
      <c r="J94" s="123">
        <f t="shared" si="7"/>
        <v>14804338.34</v>
      </c>
      <c r="K94" s="123">
        <f t="shared" si="7"/>
        <v>1331698.47</v>
      </c>
      <c r="L94" s="123">
        <f t="shared" si="7"/>
        <v>0</v>
      </c>
      <c r="M94" s="123">
        <f t="shared" si="7"/>
        <v>0</v>
      </c>
      <c r="N94" s="123">
        <f t="shared" si="7"/>
        <v>149341905.44</v>
      </c>
      <c r="O94" s="125"/>
    </row>
    <row r="95" spans="6:15" ht="14.25" hidden="1">
      <c r="F95" s="92" t="s">
        <v>5</v>
      </c>
      <c r="G95" s="123">
        <f aca="true" t="shared" si="8" ref="G95:N95">SUMIF($F$8:$F$78,$F$95,G$8:G$78)</f>
        <v>64945387.28</v>
      </c>
      <c r="H95" s="123">
        <f t="shared" si="8"/>
        <v>64945387.28</v>
      </c>
      <c r="I95" s="123">
        <f t="shared" si="8"/>
        <v>0</v>
      </c>
      <c r="J95" s="123">
        <f t="shared" si="8"/>
        <v>3782814.72</v>
      </c>
      <c r="K95" s="123">
        <f t="shared" si="8"/>
        <v>10718133.629999999</v>
      </c>
      <c r="L95" s="123">
        <f t="shared" si="8"/>
        <v>206043.16</v>
      </c>
      <c r="M95" s="123">
        <f t="shared" si="8"/>
        <v>0</v>
      </c>
      <c r="N95" s="123">
        <f t="shared" si="8"/>
        <v>61162572.559999995</v>
      </c>
      <c r="O95" s="125"/>
    </row>
    <row r="96" spans="7:15" ht="14.25" hidden="1">
      <c r="G96" s="126"/>
      <c r="H96" s="126"/>
      <c r="I96" s="126"/>
      <c r="J96" s="126"/>
      <c r="K96" s="126"/>
      <c r="L96" s="126"/>
      <c r="M96" s="126"/>
      <c r="N96" s="126"/>
      <c r="O96" s="125"/>
    </row>
    <row r="97" spans="7:15" ht="14.25" hidden="1">
      <c r="G97" s="126"/>
      <c r="H97" s="126"/>
      <c r="I97" s="126"/>
      <c r="J97" s="126"/>
      <c r="K97" s="126"/>
      <c r="L97" s="126"/>
      <c r="M97" s="126"/>
      <c r="N97" s="126"/>
      <c r="O97" s="125"/>
    </row>
    <row r="98" spans="6:15" ht="14.25" hidden="1">
      <c r="F98" s="91" t="s">
        <v>0</v>
      </c>
      <c r="G98" s="129">
        <f>G90*Sheet1!$D$3</f>
        <v>1039369813.2654481</v>
      </c>
      <c r="H98" s="129">
        <f>H90*Sheet1!$D$3</f>
        <v>614201974.1989201</v>
      </c>
      <c r="I98" s="129">
        <f>I90*Sheet1!$D$3</f>
        <v>0</v>
      </c>
      <c r="J98" s="129">
        <f>J90*Sheet1!$D$3</f>
        <v>95506900.71804</v>
      </c>
      <c r="K98" s="129">
        <f>K90*Sheet1!$D$3</f>
        <v>75108628.43585761</v>
      </c>
      <c r="L98" s="129">
        <f>L90*Sheet1!$D$3</f>
        <v>0</v>
      </c>
      <c r="M98" s="129">
        <f>M90*Sheet1!$D$3</f>
        <v>0</v>
      </c>
      <c r="N98" s="129">
        <f>N90*Sheet1!$D$3</f>
        <v>518695073.47782487</v>
      </c>
      <c r="O98" s="124">
        <f>SUM(O8:O78)</f>
        <v>2851560200.6817617</v>
      </c>
    </row>
    <row r="99" spans="6:15" ht="14.25" hidden="1">
      <c r="F99" s="91" t="s">
        <v>1</v>
      </c>
      <c r="G99" s="129">
        <f>G91*Sheet1!$B$3</f>
        <v>3932676039.1454515</v>
      </c>
      <c r="H99" s="129">
        <f>H91*Sheet1!$B$3</f>
        <v>2123300431.610624</v>
      </c>
      <c r="I99" s="129">
        <f>I91*Sheet1!$B$3</f>
        <v>2591640.4709880003</v>
      </c>
      <c r="J99" s="129">
        <f>J91*Sheet1!$B$3</f>
        <v>498432383.78684574</v>
      </c>
      <c r="K99" s="129">
        <f>K91*Sheet1!$B$3</f>
        <v>202138268.08252242</v>
      </c>
      <c r="L99" s="129">
        <f>L91*Sheet1!$B$3</f>
        <v>11002139.188016</v>
      </c>
      <c r="M99" s="129">
        <f>M91*Sheet1!$B$3</f>
        <v>196194.43073000002</v>
      </c>
      <c r="N99" s="129">
        <f>N91*Sheet1!$B$3</f>
        <v>1622276407.3527904</v>
      </c>
      <c r="O99" s="127"/>
    </row>
    <row r="100" spans="6:15" ht="14.25" hidden="1">
      <c r="F100" s="91" t="s">
        <v>3</v>
      </c>
      <c r="G100" s="129">
        <f>G92*Sheet1!$F$3</f>
        <v>84228347.267545</v>
      </c>
      <c r="H100" s="129">
        <f>H92*Sheet1!$F$3</f>
        <v>84228347.267545</v>
      </c>
      <c r="I100" s="129">
        <f>I92*Sheet1!$F$3</f>
        <v>0</v>
      </c>
      <c r="J100" s="129">
        <f>J92*Sheet1!$F$3</f>
        <v>62491999.11194595</v>
      </c>
      <c r="K100" s="129">
        <f>K92*Sheet1!$F$3</f>
        <v>14456514.48281733</v>
      </c>
      <c r="L100" s="129">
        <f>L92*Sheet1!$F$3</f>
        <v>0</v>
      </c>
      <c r="M100" s="129">
        <f>M92*Sheet1!$F$3</f>
        <v>0</v>
      </c>
      <c r="N100" s="129">
        <f>N92*Sheet1!$F$3</f>
        <v>21736348.155599046</v>
      </c>
      <c r="O100" s="127"/>
    </row>
    <row r="101" spans="6:15" ht="14.25" hidden="1">
      <c r="F101" s="91" t="s">
        <v>4</v>
      </c>
      <c r="G101" s="129">
        <f>G93*Sheet1!$E$3</f>
        <v>0</v>
      </c>
      <c r="H101" s="129">
        <f>H93*Sheet1!$E$3</f>
        <v>0</v>
      </c>
      <c r="I101" s="129">
        <f>I93*Sheet1!$E$3</f>
        <v>0</v>
      </c>
      <c r="J101" s="129">
        <f>J93*Sheet1!$E$3</f>
        <v>0</v>
      </c>
      <c r="K101" s="129">
        <f>K93*Sheet1!$E$3</f>
        <v>0</v>
      </c>
      <c r="L101" s="129">
        <f>L93*Sheet1!$E$3</f>
        <v>0</v>
      </c>
      <c r="M101" s="129">
        <f>M93*Sheet1!$E$3</f>
        <v>0</v>
      </c>
      <c r="N101" s="129">
        <f>N93*Sheet1!$E$3</f>
        <v>0</v>
      </c>
      <c r="O101" s="127"/>
    </row>
    <row r="102" spans="6:15" ht="14.25" hidden="1">
      <c r="F102" s="91" t="s">
        <v>2</v>
      </c>
      <c r="G102" s="129">
        <f>G94*Sheet1!$G$3</f>
        <v>810335543.9412547</v>
      </c>
      <c r="H102" s="129">
        <f>H94*Sheet1!$G$3</f>
        <v>689913005.2181996</v>
      </c>
      <c r="I102" s="129">
        <f>I94*Sheet1!$G$3</f>
        <v>0</v>
      </c>
      <c r="J102" s="129">
        <f>J94*Sheet1!$G$3</f>
        <v>62223206.082653455</v>
      </c>
      <c r="K102" s="129">
        <f>K94*Sheet1!$G$3</f>
        <v>5597180.126238881</v>
      </c>
      <c r="L102" s="129">
        <f>L94*Sheet1!$G$3</f>
        <v>0</v>
      </c>
      <c r="M102" s="129">
        <f>M94*Sheet1!$G$3</f>
        <v>0</v>
      </c>
      <c r="N102" s="129">
        <f>N94*Sheet1!$G$3</f>
        <v>627689799.1355462</v>
      </c>
      <c r="O102" s="127"/>
    </row>
    <row r="103" spans="6:15" ht="14.25" hidden="1">
      <c r="F103" s="92" t="s">
        <v>5</v>
      </c>
      <c r="G103" s="129">
        <f>G95*Sheet1!$C$3</f>
        <v>64945387.28</v>
      </c>
      <c r="H103" s="129">
        <f>H95*Sheet1!$C$3</f>
        <v>64945387.28</v>
      </c>
      <c r="I103" s="129">
        <f>I95*Sheet1!$C$3</f>
        <v>0</v>
      </c>
      <c r="J103" s="129">
        <f>J95*Sheet1!$C$3</f>
        <v>3782814.72</v>
      </c>
      <c r="K103" s="129">
        <f>K95*Sheet1!$C$3</f>
        <v>10718133.629999999</v>
      </c>
      <c r="L103" s="129">
        <f>L95*Sheet1!$C$3</f>
        <v>206043.16</v>
      </c>
      <c r="M103" s="129">
        <f>M95*Sheet1!$C$3</f>
        <v>0</v>
      </c>
      <c r="N103" s="129">
        <f>N95*Sheet1!$C$3</f>
        <v>61162572.559999995</v>
      </c>
      <c r="O103" s="127"/>
    </row>
    <row r="104" spans="7:15" ht="14.25" hidden="1">
      <c r="G104" s="130">
        <f>SUM(G98:G103)</f>
        <v>5931555130.899699</v>
      </c>
      <c r="H104" s="130">
        <f aca="true" t="shared" si="9" ref="H104:M104">SUM(H98:H103)</f>
        <v>3576589145.5752892</v>
      </c>
      <c r="I104" s="130">
        <f t="shared" si="9"/>
        <v>2591640.4709880003</v>
      </c>
      <c r="J104" s="130">
        <f t="shared" si="9"/>
        <v>722437304.4194852</v>
      </c>
      <c r="K104" s="130">
        <f t="shared" si="9"/>
        <v>308018724.7574363</v>
      </c>
      <c r="L104" s="130">
        <f t="shared" si="9"/>
        <v>11208182.348016</v>
      </c>
      <c r="M104" s="130">
        <f t="shared" si="9"/>
        <v>196194.43073000002</v>
      </c>
      <c r="N104" s="130">
        <f>SUM(N98:N103)</f>
        <v>2851560200.6817603</v>
      </c>
      <c r="O104" s="128"/>
    </row>
    <row r="105" spans="7:14" ht="14.25" hidden="1">
      <c r="G105" s="131"/>
      <c r="H105" s="131"/>
      <c r="I105" s="131"/>
      <c r="J105" s="131"/>
      <c r="K105" s="131"/>
      <c r="L105" s="131"/>
      <c r="M105" s="131"/>
      <c r="N105" s="131"/>
    </row>
    <row r="106" spans="5:14" ht="14.25" hidden="1">
      <c r="E106" s="113"/>
      <c r="G106" s="103"/>
      <c r="H106" s="103"/>
      <c r="I106" s="103"/>
      <c r="J106" s="103"/>
      <c r="K106" s="103"/>
      <c r="L106" s="103"/>
      <c r="M106" s="103"/>
      <c r="N106" s="103"/>
    </row>
    <row r="107" spans="7:15" ht="14.25" hidden="1">
      <c r="G107" s="103"/>
      <c r="H107" s="103"/>
      <c r="I107" s="103"/>
      <c r="J107" s="103"/>
      <c r="K107" s="103"/>
      <c r="L107" s="103"/>
      <c r="M107" s="103"/>
      <c r="N107" s="103"/>
      <c r="O107" s="98"/>
    </row>
    <row r="108" spans="7:14" ht="14.25" hidden="1">
      <c r="G108" s="103"/>
      <c r="H108" s="103"/>
      <c r="I108" s="103"/>
      <c r="J108" s="103"/>
      <c r="K108" s="103"/>
      <c r="L108" s="103"/>
      <c r="M108" s="103"/>
      <c r="N108" s="103"/>
    </row>
    <row r="109" spans="7:14" ht="14.25" hidden="1">
      <c r="G109" s="103"/>
      <c r="H109" s="103"/>
      <c r="I109" s="103"/>
      <c r="J109" s="103"/>
      <c r="K109" s="103"/>
      <c r="L109" s="103"/>
      <c r="M109" s="103"/>
      <c r="N109" s="103"/>
    </row>
    <row r="110" spans="5:14" ht="14.25" hidden="1">
      <c r="E110" s="113"/>
      <c r="G110" s="103"/>
      <c r="H110" s="103"/>
      <c r="I110" s="103"/>
      <c r="J110" s="103"/>
      <c r="K110" s="103"/>
      <c r="L110" s="103"/>
      <c r="M110" s="103"/>
      <c r="N110" s="103"/>
    </row>
    <row r="111" spans="7:14" ht="14.25" hidden="1">
      <c r="G111" s="101"/>
      <c r="H111" s="101"/>
      <c r="I111" s="101"/>
      <c r="J111" s="101"/>
      <c r="K111" s="101"/>
      <c r="L111" s="101"/>
      <c r="M111" s="101"/>
      <c r="N111" s="101"/>
    </row>
    <row r="112" spans="7:14" ht="14.25" hidden="1">
      <c r="G112" s="101"/>
      <c r="H112" s="101"/>
      <c r="I112" s="101"/>
      <c r="J112" s="101"/>
      <c r="K112" s="101"/>
      <c r="L112" s="101"/>
      <c r="M112" s="101"/>
      <c r="N112" s="101"/>
    </row>
    <row r="113" ht="14.25" hidden="1">
      <c r="F113" s="117"/>
    </row>
    <row r="114" ht="14.25" hidden="1">
      <c r="F114" s="117"/>
    </row>
    <row r="115" ht="14.25" hidden="1">
      <c r="F115" s="117"/>
    </row>
    <row r="116" ht="14.25" hidden="1">
      <c r="F116" s="117"/>
    </row>
    <row r="117" ht="14.25" hidden="1">
      <c r="F117" s="117"/>
    </row>
    <row r="118" spans="7:14" ht="14.25" hidden="1">
      <c r="G118" s="101"/>
      <c r="H118" s="101"/>
      <c r="I118" s="101"/>
      <c r="J118" s="101"/>
      <c r="K118" s="101"/>
      <c r="L118" s="101"/>
      <c r="M118" s="101"/>
      <c r="N118" s="101"/>
    </row>
    <row r="119" spans="7:14" ht="14.25">
      <c r="G119" s="101"/>
      <c r="H119" s="101"/>
      <c r="I119" s="101"/>
      <c r="J119" s="101"/>
      <c r="K119" s="101"/>
      <c r="L119" s="101"/>
      <c r="M119" s="101"/>
      <c r="N119" s="101"/>
    </row>
    <row r="120" spans="7:14" ht="14.25">
      <c r="G120" s="101"/>
      <c r="H120" s="101"/>
      <c r="I120" s="101"/>
      <c r="J120" s="101"/>
      <c r="K120" s="101"/>
      <c r="L120" s="101"/>
      <c r="M120" s="101"/>
      <c r="N120" s="101"/>
    </row>
  </sheetData>
  <sheetProtection/>
  <mergeCells count="2">
    <mergeCell ref="B4:O4"/>
    <mergeCell ref="B5:O5"/>
  </mergeCells>
  <printOptions/>
  <pageMargins left="0.17" right="0.2" top="0.17" bottom="0.17" header="0.17" footer="0.17"/>
  <pageSetup fitToHeight="6" horizontalDpi="600" verticalDpi="600" orientation="landscape" paperSize="9" scale="86" r:id="rId1"/>
  <headerFooter alignWithMargins="0">
    <oddFooter>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83"/>
  <sheetViews>
    <sheetView zoomScalePageLayoutView="0" workbookViewId="0" topLeftCell="A1">
      <selection activeCell="G18" sqref="G18"/>
    </sheetView>
  </sheetViews>
  <sheetFormatPr defaultColWidth="8.796875" defaultRowHeight="14.25"/>
  <cols>
    <col min="1" max="1" width="12.3984375" style="5" customWidth="1"/>
    <col min="2" max="2" width="8.8984375" style="11" customWidth="1"/>
    <col min="3" max="3" width="8.8984375" style="16" customWidth="1"/>
    <col min="6" max="6" width="11.19921875" style="0" customWidth="1"/>
    <col min="7" max="8" width="10.5" style="0" bestFit="1" customWidth="1"/>
    <col min="9" max="9" width="28.59765625" style="28" customWidth="1"/>
    <col min="10" max="10" width="15.5" style="11" bestFit="1" customWidth="1"/>
  </cols>
  <sheetData>
    <row r="1" spans="1:10" s="17" customFormat="1" ht="14.25">
      <c r="A1" s="116">
        <v>44012</v>
      </c>
      <c r="B1" s="61"/>
      <c r="C1" s="61"/>
      <c r="D1" s="61"/>
      <c r="E1" s="61"/>
      <c r="F1" s="61"/>
      <c r="G1" s="61"/>
      <c r="H1" s="132"/>
      <c r="I1" s="133"/>
      <c r="J1" s="20"/>
    </row>
    <row r="2" spans="1:10" s="17" customFormat="1" ht="14.25">
      <c r="A2" s="61"/>
      <c r="B2" s="61" t="s">
        <v>1</v>
      </c>
      <c r="C2" s="61" t="s">
        <v>5</v>
      </c>
      <c r="D2" s="61" t="s">
        <v>0</v>
      </c>
      <c r="E2" s="61" t="s">
        <v>4</v>
      </c>
      <c r="F2" s="61" t="s">
        <v>3</v>
      </c>
      <c r="G2" s="61" t="s">
        <v>2</v>
      </c>
      <c r="H2" s="132"/>
      <c r="I2" s="134"/>
      <c r="J2" s="20"/>
    </row>
    <row r="3" spans="1:10" s="17" customFormat="1" ht="9.75" customHeight="1">
      <c r="A3" s="61"/>
      <c r="B3" s="58">
        <v>3.4466</v>
      </c>
      <c r="C3" s="115">
        <v>1</v>
      </c>
      <c r="D3" s="122">
        <v>3.0552</v>
      </c>
      <c r="E3" s="114">
        <v>9.9227</v>
      </c>
      <c r="F3" s="58">
        <v>0.028505</v>
      </c>
      <c r="G3" s="58">
        <v>4.20303864</v>
      </c>
      <c r="H3" s="114"/>
      <c r="I3" s="133"/>
      <c r="J3" s="20"/>
    </row>
    <row r="4" spans="1:10" s="17" customFormat="1" ht="9.75" customHeight="1">
      <c r="A4" s="61"/>
      <c r="B4" s="58"/>
      <c r="C4" s="115"/>
      <c r="D4" s="58"/>
      <c r="E4" s="114"/>
      <c r="F4" s="58"/>
      <c r="G4" s="58"/>
      <c r="H4" s="114"/>
      <c r="I4" s="133"/>
      <c r="J4" s="20"/>
    </row>
    <row r="5" spans="1:10" s="17" customFormat="1" ht="14.25" customHeight="1">
      <c r="A5" s="116"/>
      <c r="B5" s="61"/>
      <c r="C5" s="61"/>
      <c r="D5" s="61"/>
      <c r="E5" s="61"/>
      <c r="F5" s="61"/>
      <c r="G5" s="61"/>
      <c r="H5" s="114"/>
      <c r="I5" s="133"/>
      <c r="J5" s="20"/>
    </row>
    <row r="6" spans="1:10" s="17" customFormat="1" ht="14.25" customHeight="1">
      <c r="A6" s="61"/>
      <c r="B6" s="61"/>
      <c r="C6" s="61"/>
      <c r="D6" s="61"/>
      <c r="E6" s="61"/>
      <c r="F6" s="61"/>
      <c r="G6" s="61"/>
      <c r="H6" s="114"/>
      <c r="I6" s="133"/>
      <c r="J6" s="20"/>
    </row>
    <row r="7" spans="1:10" s="17" customFormat="1" ht="14.25" customHeight="1">
      <c r="A7" s="61"/>
      <c r="B7" s="58"/>
      <c r="C7" s="115"/>
      <c r="D7" s="58"/>
      <c r="E7" s="114"/>
      <c r="F7" s="58"/>
      <c r="G7" s="58"/>
      <c r="H7" s="114"/>
      <c r="I7" s="133"/>
      <c r="J7" s="20"/>
    </row>
    <row r="8" spans="1:10" s="17" customFormat="1" ht="14.25" customHeight="1">
      <c r="A8" s="116"/>
      <c r="B8" s="61"/>
      <c r="C8" s="61"/>
      <c r="D8" s="61"/>
      <c r="E8" s="61"/>
      <c r="F8" s="61"/>
      <c r="G8" s="61"/>
      <c r="H8" s="114"/>
      <c r="I8" s="133"/>
      <c r="J8" s="20"/>
    </row>
    <row r="9" spans="1:10" s="17" customFormat="1" ht="15" customHeight="1">
      <c r="A9" s="61"/>
      <c r="B9" s="61"/>
      <c r="C9" s="61"/>
      <c r="D9" s="61"/>
      <c r="E9" s="61"/>
      <c r="F9" s="61"/>
      <c r="G9" s="61"/>
      <c r="H9" s="114"/>
      <c r="I9" s="133"/>
      <c r="J9" s="20"/>
    </row>
    <row r="10" spans="1:10" s="17" customFormat="1" ht="15" customHeight="1">
      <c r="A10" s="61"/>
      <c r="B10" s="58"/>
      <c r="C10" s="115"/>
      <c r="D10" s="58"/>
      <c r="E10" s="114"/>
      <c r="F10" s="58"/>
      <c r="G10" s="58"/>
      <c r="H10" s="114"/>
      <c r="I10" s="133"/>
      <c r="J10" s="20"/>
    </row>
    <row r="11" spans="1:10" s="17" customFormat="1" ht="11.25" customHeight="1">
      <c r="A11" s="116"/>
      <c r="B11" s="58"/>
      <c r="C11" s="115"/>
      <c r="D11" s="58"/>
      <c r="E11" s="114"/>
      <c r="F11" s="58"/>
      <c r="G11" s="58"/>
      <c r="H11" s="114"/>
      <c r="I11" s="133"/>
      <c r="J11" s="20"/>
    </row>
    <row r="12" spans="1:10" s="17" customFormat="1" ht="9.75" customHeight="1">
      <c r="A12" s="61"/>
      <c r="B12" s="58"/>
      <c r="C12" s="115"/>
      <c r="D12" s="58"/>
      <c r="E12" s="114"/>
      <c r="F12" s="58"/>
      <c r="G12" s="58"/>
      <c r="H12" s="114"/>
      <c r="I12" s="133"/>
      <c r="J12" s="20"/>
    </row>
    <row r="13" spans="1:10" s="17" customFormat="1" ht="9.75" customHeight="1">
      <c r="A13" s="61"/>
      <c r="B13" s="58"/>
      <c r="C13" s="115"/>
      <c r="D13" s="58"/>
      <c r="E13" s="114"/>
      <c r="F13" s="58"/>
      <c r="G13" s="58"/>
      <c r="H13" s="114"/>
      <c r="I13" s="133"/>
      <c r="J13" s="20"/>
    </row>
    <row r="14" spans="1:10" s="17" customFormat="1" ht="9.75" customHeight="1">
      <c r="A14" s="116"/>
      <c r="B14" s="61"/>
      <c r="C14" s="61"/>
      <c r="D14" s="61"/>
      <c r="E14" s="61"/>
      <c r="F14" s="61"/>
      <c r="G14" s="61"/>
      <c r="H14" s="114"/>
      <c r="I14" s="133"/>
      <c r="J14" s="20"/>
    </row>
    <row r="15" spans="1:10" s="17" customFormat="1" ht="9.75" customHeight="1">
      <c r="A15" s="61"/>
      <c r="B15" s="61"/>
      <c r="C15" s="61"/>
      <c r="D15" s="61"/>
      <c r="E15" s="61"/>
      <c r="F15" s="61"/>
      <c r="G15" s="61"/>
      <c r="H15" s="114"/>
      <c r="I15" s="133"/>
      <c r="J15" s="20"/>
    </row>
    <row r="16" spans="1:10" s="17" customFormat="1" ht="9.75" customHeight="1">
      <c r="A16" s="61"/>
      <c r="B16" s="58"/>
      <c r="C16" s="115"/>
      <c r="D16" s="58"/>
      <c r="E16" s="114"/>
      <c r="F16" s="58"/>
      <c r="G16" s="58"/>
      <c r="H16" s="114"/>
      <c r="I16" s="133"/>
      <c r="J16" s="20"/>
    </row>
    <row r="17" spans="1:10" s="17" customFormat="1" ht="9.75" customHeight="1">
      <c r="A17" s="116"/>
      <c r="B17" s="61"/>
      <c r="C17" s="61"/>
      <c r="D17" s="61"/>
      <c r="E17" s="61"/>
      <c r="F17" s="61"/>
      <c r="G17" s="61"/>
      <c r="H17" s="114"/>
      <c r="I17" s="133"/>
      <c r="J17" s="20"/>
    </row>
    <row r="18" spans="1:10" s="17" customFormat="1" ht="14.25" customHeight="1">
      <c r="A18" s="61"/>
      <c r="B18" s="61"/>
      <c r="C18" s="61"/>
      <c r="D18" s="61"/>
      <c r="E18" s="61"/>
      <c r="F18" s="61"/>
      <c r="G18" s="61"/>
      <c r="H18" s="61"/>
      <c r="I18" s="62"/>
      <c r="J18" s="21"/>
    </row>
    <row r="19" spans="1:10" s="17" customFormat="1" ht="16.5" customHeight="1">
      <c r="A19" s="61"/>
      <c r="B19" s="114"/>
      <c r="C19" s="115"/>
      <c r="D19" s="114"/>
      <c r="E19" s="58"/>
      <c r="F19" s="58"/>
      <c r="G19" s="58"/>
      <c r="H19" s="63"/>
      <c r="I19" s="64"/>
      <c r="J19" s="22"/>
    </row>
    <row r="20" spans="1:10" s="17" customFormat="1" ht="15" customHeight="1" hidden="1">
      <c r="A20" s="116"/>
      <c r="B20" s="61"/>
      <c r="C20" s="61"/>
      <c r="D20" s="61"/>
      <c r="E20" s="61"/>
      <c r="F20" s="61"/>
      <c r="G20" s="61"/>
      <c r="H20" s="65"/>
      <c r="I20" s="66"/>
      <c r="J20" s="23"/>
    </row>
    <row r="21" spans="1:10" ht="9.75" customHeight="1" hidden="1">
      <c r="A21" s="61"/>
      <c r="B21" s="61"/>
      <c r="C21" s="61"/>
      <c r="D21" s="61"/>
      <c r="E21" s="61"/>
      <c r="F21" s="61"/>
      <c r="G21" s="61"/>
      <c r="H21" s="68"/>
      <c r="I21" s="69"/>
      <c r="J21" s="24"/>
    </row>
    <row r="22" spans="1:10" ht="9.75" customHeight="1" hidden="1">
      <c r="A22" s="61"/>
      <c r="B22" s="115"/>
      <c r="C22" s="115"/>
      <c r="D22" s="115"/>
      <c r="E22" s="115"/>
      <c r="F22" s="135"/>
      <c r="G22" s="135"/>
      <c r="H22" s="65"/>
      <c r="I22" s="72"/>
      <c r="J22" s="7"/>
    </row>
    <row r="23" spans="1:10" ht="9.75" customHeight="1" hidden="1">
      <c r="A23" s="67"/>
      <c r="B23" s="70"/>
      <c r="C23" s="71"/>
      <c r="D23" s="65"/>
      <c r="E23" s="65"/>
      <c r="F23" s="65"/>
      <c r="G23" s="83"/>
      <c r="H23" s="65"/>
      <c r="I23" s="72"/>
      <c r="J23" s="8"/>
    </row>
    <row r="24" spans="1:10" ht="9.75" customHeight="1" hidden="1">
      <c r="A24" s="116"/>
      <c r="B24" s="61"/>
      <c r="C24" s="61"/>
      <c r="D24" s="61"/>
      <c r="E24" s="61"/>
      <c r="F24" s="61"/>
      <c r="G24" s="61"/>
      <c r="H24" s="65"/>
      <c r="I24" s="72"/>
      <c r="J24" s="9"/>
    </row>
    <row r="25" spans="1:10" ht="9.75" customHeight="1" hidden="1">
      <c r="A25" s="61"/>
      <c r="B25" s="61"/>
      <c r="C25" s="61"/>
      <c r="D25" s="61"/>
      <c r="E25" s="61"/>
      <c r="F25" s="61"/>
      <c r="G25" s="61"/>
      <c r="H25" s="65"/>
      <c r="I25" s="73"/>
      <c r="J25" s="10"/>
    </row>
    <row r="26" spans="1:10" ht="9.75" customHeight="1" hidden="1">
      <c r="A26" s="61"/>
      <c r="B26" s="115"/>
      <c r="C26" s="115"/>
      <c r="D26" s="115"/>
      <c r="E26" s="115"/>
      <c r="F26" s="135"/>
      <c r="G26" s="135"/>
      <c r="H26" s="65"/>
      <c r="I26" s="72"/>
      <c r="J26" s="10"/>
    </row>
    <row r="27" spans="1:10" ht="9.75" customHeight="1" hidden="1">
      <c r="A27" s="61"/>
      <c r="B27" s="115"/>
      <c r="C27" s="115"/>
      <c r="D27" s="115"/>
      <c r="E27" s="115"/>
      <c r="F27" s="135"/>
      <c r="G27" s="135"/>
      <c r="H27" s="65"/>
      <c r="I27" s="73"/>
      <c r="J27" s="9"/>
    </row>
    <row r="28" spans="1:10" ht="9.75" customHeight="1" hidden="1">
      <c r="A28" s="61"/>
      <c r="B28" s="115"/>
      <c r="C28" s="115"/>
      <c r="D28" s="115"/>
      <c r="E28" s="115"/>
      <c r="F28" s="135"/>
      <c r="G28" s="135"/>
      <c r="H28" s="65"/>
      <c r="I28" s="70"/>
      <c r="J28" s="10"/>
    </row>
    <row r="29" spans="1:10" ht="9.75" customHeight="1" hidden="1">
      <c r="A29" s="67"/>
      <c r="B29" s="74"/>
      <c r="C29" s="74"/>
      <c r="D29" s="74"/>
      <c r="E29" s="74"/>
      <c r="F29" s="74"/>
      <c r="G29" s="74"/>
      <c r="H29" s="65"/>
      <c r="I29" s="73"/>
      <c r="J29" s="10"/>
    </row>
    <row r="30" spans="1:10" ht="9.75" customHeight="1" hidden="1">
      <c r="A30" s="116"/>
      <c r="B30" s="61"/>
      <c r="C30" s="61"/>
      <c r="D30" s="61"/>
      <c r="E30" s="61"/>
      <c r="F30" s="61"/>
      <c r="G30" s="61"/>
      <c r="H30" s="65"/>
      <c r="I30" s="75"/>
      <c r="J30" s="10"/>
    </row>
    <row r="31" spans="1:10" ht="9.75" customHeight="1" hidden="1">
      <c r="A31" s="61"/>
      <c r="B31" s="61"/>
      <c r="C31" s="61"/>
      <c r="D31" s="61"/>
      <c r="E31" s="61"/>
      <c r="F31" s="61"/>
      <c r="G31" s="61"/>
      <c r="H31" s="65"/>
      <c r="I31" s="72"/>
      <c r="J31" s="10"/>
    </row>
    <row r="32" spans="1:10" ht="9.75" customHeight="1" hidden="1">
      <c r="A32" s="61"/>
      <c r="B32" s="58"/>
      <c r="C32" s="115"/>
      <c r="D32" s="58"/>
      <c r="E32" s="58"/>
      <c r="F32" s="114"/>
      <c r="G32" s="114"/>
      <c r="H32" s="65"/>
      <c r="I32" s="73"/>
      <c r="J32" s="9"/>
    </row>
    <row r="33" spans="1:10" ht="9.75" customHeight="1" hidden="1">
      <c r="A33" s="76"/>
      <c r="B33" s="77"/>
      <c r="C33" s="78"/>
      <c r="D33" s="65"/>
      <c r="E33" s="65"/>
      <c r="F33" s="65"/>
      <c r="G33" s="65"/>
      <c r="H33" s="65"/>
      <c r="I33" s="73"/>
      <c r="J33" s="10"/>
    </row>
    <row r="34" spans="1:10" ht="11.25" customHeight="1" hidden="1">
      <c r="A34" s="116"/>
      <c r="B34" s="61"/>
      <c r="C34" s="61"/>
      <c r="D34" s="61"/>
      <c r="E34" s="61"/>
      <c r="F34" s="61"/>
      <c r="G34" s="61"/>
      <c r="H34" s="65"/>
      <c r="I34" s="72"/>
      <c r="J34" s="10"/>
    </row>
    <row r="35" spans="1:10" ht="16.5" customHeight="1" hidden="1">
      <c r="A35" s="61"/>
      <c r="B35" s="61"/>
      <c r="C35" s="61"/>
      <c r="D35" s="61"/>
      <c r="E35" s="61"/>
      <c r="F35" s="61"/>
      <c r="G35" s="61"/>
      <c r="H35" s="65"/>
      <c r="I35" s="73"/>
      <c r="J35" s="9"/>
    </row>
    <row r="36" spans="1:10" ht="9.75" customHeight="1" hidden="1">
      <c r="A36" s="61"/>
      <c r="B36" s="115"/>
      <c r="C36" s="115"/>
      <c r="D36" s="115"/>
      <c r="E36" s="115"/>
      <c r="F36" s="135"/>
      <c r="G36" s="135"/>
      <c r="H36" s="79"/>
      <c r="I36" s="80"/>
      <c r="J36" s="10"/>
    </row>
    <row r="37" spans="1:10" ht="17.25" customHeight="1" hidden="1">
      <c r="A37" s="57"/>
      <c r="B37" s="58"/>
      <c r="C37" s="59"/>
      <c r="D37" s="60"/>
      <c r="E37" s="60"/>
      <c r="F37" s="60"/>
      <c r="G37" s="60"/>
      <c r="H37" s="79"/>
      <c r="I37" s="136"/>
      <c r="J37" s="10"/>
    </row>
    <row r="38" spans="1:10" s="17" customFormat="1" ht="9.75" customHeight="1">
      <c r="A38" s="116"/>
      <c r="B38" s="61"/>
      <c r="C38" s="61"/>
      <c r="D38" s="61"/>
      <c r="E38" s="61"/>
      <c r="F38" s="61"/>
      <c r="G38" s="61"/>
      <c r="H38" s="114"/>
      <c r="I38" s="133"/>
      <c r="J38" s="20"/>
    </row>
    <row r="39" spans="1:10" s="17" customFormat="1" ht="14.25" customHeight="1">
      <c r="A39" s="61"/>
      <c r="B39" s="61"/>
      <c r="C39" s="61"/>
      <c r="D39" s="61"/>
      <c r="E39" s="61"/>
      <c r="F39" s="61"/>
      <c r="G39" s="61"/>
      <c r="H39" s="61"/>
      <c r="I39" s="62"/>
      <c r="J39" s="21"/>
    </row>
    <row r="40" spans="1:10" s="17" customFormat="1" ht="16.5" customHeight="1">
      <c r="A40" s="61"/>
      <c r="B40" s="114"/>
      <c r="C40" s="115"/>
      <c r="D40" s="58"/>
      <c r="E40" s="58"/>
      <c r="F40" s="58"/>
      <c r="G40" s="58"/>
      <c r="H40" s="63"/>
      <c r="I40" s="64"/>
      <c r="J40" s="22"/>
    </row>
    <row r="41" spans="1:10" ht="14.25">
      <c r="A41" s="116"/>
      <c r="B41" s="61"/>
      <c r="C41" s="61"/>
      <c r="D41" s="61"/>
      <c r="E41" s="61"/>
      <c r="F41" s="61"/>
      <c r="G41" s="61"/>
      <c r="H41" s="79"/>
      <c r="I41" s="136"/>
      <c r="J41" s="10"/>
    </row>
    <row r="42" spans="1:10" ht="14.25">
      <c r="A42" s="61"/>
      <c r="B42" s="61"/>
      <c r="C42" s="61"/>
      <c r="D42" s="61"/>
      <c r="E42" s="61"/>
      <c r="F42" s="61"/>
      <c r="G42" s="61"/>
      <c r="H42" s="79"/>
      <c r="I42" s="136"/>
      <c r="J42" s="10"/>
    </row>
    <row r="43" spans="1:10" ht="14.25">
      <c r="A43" s="61"/>
      <c r="B43" s="114"/>
      <c r="C43" s="115"/>
      <c r="D43" s="58"/>
      <c r="E43" s="58"/>
      <c r="F43" s="58"/>
      <c r="G43" s="58"/>
      <c r="H43" s="79"/>
      <c r="I43" s="136"/>
      <c r="J43" s="10"/>
    </row>
    <row r="44" spans="1:10" s="17" customFormat="1" ht="14.25">
      <c r="A44" s="116"/>
      <c r="B44" s="61"/>
      <c r="C44" s="61"/>
      <c r="D44" s="61"/>
      <c r="E44" s="61"/>
      <c r="F44" s="61"/>
      <c r="G44" s="61"/>
      <c r="H44" s="132"/>
      <c r="I44" s="133"/>
      <c r="J44" s="20"/>
    </row>
    <row r="45" spans="1:10" s="17" customFormat="1" ht="14.25">
      <c r="A45" s="61"/>
      <c r="B45" s="61"/>
      <c r="C45" s="61"/>
      <c r="D45" s="61"/>
      <c r="E45" s="61"/>
      <c r="F45" s="61"/>
      <c r="G45" s="61"/>
      <c r="H45" s="132"/>
      <c r="I45" s="134"/>
      <c r="J45" s="20"/>
    </row>
    <row r="46" spans="1:10" s="17" customFormat="1" ht="14.25">
      <c r="A46" s="61"/>
      <c r="B46" s="114"/>
      <c r="C46" s="115"/>
      <c r="D46" s="58"/>
      <c r="E46" s="58"/>
      <c r="F46" s="58"/>
      <c r="G46" s="58"/>
      <c r="H46" s="114"/>
      <c r="I46" s="133"/>
      <c r="J46" s="20"/>
    </row>
    <row r="47" spans="1:10" ht="14.25">
      <c r="A47" s="116"/>
      <c r="B47" s="61"/>
      <c r="C47" s="61"/>
      <c r="D47" s="61"/>
      <c r="E47" s="61"/>
      <c r="F47" s="61"/>
      <c r="G47" s="61"/>
      <c r="H47" s="132"/>
      <c r="I47" s="136"/>
      <c r="J47" s="10"/>
    </row>
    <row r="48" spans="1:10" ht="14.25">
      <c r="A48" s="61"/>
      <c r="B48" s="61"/>
      <c r="C48" s="61"/>
      <c r="D48" s="61"/>
      <c r="E48" s="61"/>
      <c r="F48" s="61"/>
      <c r="G48" s="61"/>
      <c r="H48" s="132"/>
      <c r="I48" s="136"/>
      <c r="J48" s="10"/>
    </row>
    <row r="49" spans="1:10" ht="14.25">
      <c r="A49" s="61"/>
      <c r="B49" s="114"/>
      <c r="C49" s="115"/>
      <c r="D49" s="58"/>
      <c r="E49" s="58"/>
      <c r="F49" s="58"/>
      <c r="G49" s="58"/>
      <c r="H49" s="114"/>
      <c r="I49" s="136"/>
      <c r="J49" s="10"/>
    </row>
    <row r="50" spans="1:10" ht="14.25">
      <c r="A50" s="116"/>
      <c r="B50" s="61"/>
      <c r="C50" s="61"/>
      <c r="D50" s="61"/>
      <c r="E50" s="61"/>
      <c r="F50" s="61"/>
      <c r="G50" s="61"/>
      <c r="H50" s="79"/>
      <c r="I50" s="136"/>
      <c r="J50" s="10"/>
    </row>
    <row r="51" spans="1:10" ht="14.25">
      <c r="A51" s="61"/>
      <c r="B51" s="61"/>
      <c r="C51" s="61"/>
      <c r="D51" s="61"/>
      <c r="E51" s="61"/>
      <c r="F51" s="61"/>
      <c r="G51" s="61"/>
      <c r="H51" s="79"/>
      <c r="I51" s="136"/>
      <c r="J51" s="10"/>
    </row>
    <row r="52" spans="1:10" ht="14.25">
      <c r="A52"/>
      <c r="B52" s="90"/>
      <c r="C52" s="81"/>
      <c r="D52" s="89"/>
      <c r="E52" s="112"/>
      <c r="F52" s="89"/>
      <c r="G52" s="89"/>
      <c r="H52" s="54"/>
      <c r="I52" s="56"/>
      <c r="J52" s="10"/>
    </row>
    <row r="53" spans="1:10" ht="14.25">
      <c r="A53" s="44"/>
      <c r="B53"/>
      <c r="C53"/>
      <c r="H53" s="54"/>
      <c r="I53" s="56"/>
      <c r="J53" s="10"/>
    </row>
    <row r="54" spans="1:10" ht="14.25">
      <c r="A54"/>
      <c r="B54"/>
      <c r="C54"/>
      <c r="H54" s="54"/>
      <c r="I54" s="56"/>
      <c r="J54" s="10"/>
    </row>
    <row r="55" spans="1:10" ht="14.25">
      <c r="A55"/>
      <c r="B55" s="90"/>
      <c r="C55" s="81"/>
      <c r="D55" s="89"/>
      <c r="E55" s="112"/>
      <c r="F55" s="89"/>
      <c r="G55" s="89"/>
      <c r="H55" s="54"/>
      <c r="I55" s="56"/>
      <c r="J55" s="10"/>
    </row>
    <row r="56" spans="1:10" ht="14.25">
      <c r="A56" s="44"/>
      <c r="B56"/>
      <c r="C56"/>
      <c r="H56" s="54"/>
      <c r="I56" s="56"/>
      <c r="J56" s="10"/>
    </row>
    <row r="57" spans="1:10" ht="14.25">
      <c r="A57"/>
      <c r="B57"/>
      <c r="C57"/>
      <c r="H57" s="54"/>
      <c r="I57" s="56"/>
      <c r="J57" s="10"/>
    </row>
    <row r="58" spans="1:10" ht="14.25">
      <c r="A58"/>
      <c r="B58" s="90"/>
      <c r="C58" s="81"/>
      <c r="D58" s="89"/>
      <c r="E58" s="112"/>
      <c r="F58" s="89"/>
      <c r="G58" s="89"/>
      <c r="H58" s="54"/>
      <c r="I58" s="56"/>
      <c r="J58" s="10"/>
    </row>
    <row r="59" spans="1:10" ht="14.25">
      <c r="A59" s="44"/>
      <c r="B59"/>
      <c r="C59"/>
      <c r="H59" s="54"/>
      <c r="I59" s="56"/>
      <c r="J59" s="10"/>
    </row>
    <row r="60" spans="1:10" ht="14.25">
      <c r="A60"/>
      <c r="B60"/>
      <c r="C60"/>
      <c r="H60" s="54"/>
      <c r="I60" s="56"/>
      <c r="J60" s="10"/>
    </row>
    <row r="61" spans="1:10" ht="14.25">
      <c r="A61"/>
      <c r="B61" s="89"/>
      <c r="C61" s="81"/>
      <c r="D61" s="89"/>
      <c r="E61" s="111"/>
      <c r="F61" s="89"/>
      <c r="G61" s="82"/>
      <c r="H61" s="54"/>
      <c r="I61" s="56"/>
      <c r="J61" s="10"/>
    </row>
    <row r="62" spans="1:10" ht="14.25">
      <c r="A62" s="57"/>
      <c r="B62" s="58"/>
      <c r="C62" s="59"/>
      <c r="D62" s="60"/>
      <c r="E62" s="60"/>
      <c r="F62" s="60"/>
      <c r="G62" s="60"/>
      <c r="H62" s="54"/>
      <c r="I62" s="56"/>
      <c r="J62" s="10"/>
    </row>
    <row r="63" spans="1:10" ht="15">
      <c r="A63" s="106"/>
      <c r="B63"/>
      <c r="C63"/>
      <c r="H63" s="54"/>
      <c r="I63" s="56"/>
      <c r="J63" s="10"/>
    </row>
    <row r="64" spans="1:10" ht="14.25">
      <c r="A64"/>
      <c r="B64"/>
      <c r="C64"/>
      <c r="H64" s="54"/>
      <c r="I64" s="56"/>
      <c r="J64" s="10"/>
    </row>
    <row r="65" spans="1:10" ht="14.25">
      <c r="A65"/>
      <c r="B65" s="107"/>
      <c r="C65" s="108"/>
      <c r="D65" s="109"/>
      <c r="E65" s="109"/>
      <c r="F65" s="109"/>
      <c r="G65" s="110"/>
      <c r="H65" s="54"/>
      <c r="I65" s="56"/>
      <c r="J65" s="10"/>
    </row>
    <row r="66" spans="1:10" ht="14.25">
      <c r="A66" s="57"/>
      <c r="B66" s="58"/>
      <c r="C66" s="59"/>
      <c r="D66" s="60"/>
      <c r="E66" s="60"/>
      <c r="F66" s="60"/>
      <c r="G66" s="60"/>
      <c r="H66" s="54"/>
      <c r="I66" s="56"/>
      <c r="J66" s="10"/>
    </row>
    <row r="67" spans="1:10" ht="15">
      <c r="A67" s="106"/>
      <c r="B67"/>
      <c r="C67"/>
      <c r="H67" s="54"/>
      <c r="I67" s="55"/>
      <c r="J67" s="9"/>
    </row>
    <row r="68" spans="1:10" ht="14.25">
      <c r="A68"/>
      <c r="B68"/>
      <c r="C68"/>
      <c r="H68" s="54"/>
      <c r="I68" s="55"/>
      <c r="J68" s="10"/>
    </row>
    <row r="69" spans="1:10" ht="14.25">
      <c r="A69"/>
      <c r="B69" s="107"/>
      <c r="C69" s="108"/>
      <c r="D69" s="109"/>
      <c r="E69" s="109"/>
      <c r="F69" s="109"/>
      <c r="G69" s="110"/>
      <c r="H69" s="54"/>
      <c r="I69" s="55"/>
      <c r="J69" s="10"/>
    </row>
    <row r="70" spans="1:10" ht="14.25">
      <c r="A70" s="51"/>
      <c r="B70" s="52"/>
      <c r="C70" s="53"/>
      <c r="D70" s="45"/>
      <c r="E70" s="45"/>
      <c r="F70" s="45"/>
      <c r="G70" s="54"/>
      <c r="H70" s="54"/>
      <c r="I70" s="55"/>
      <c r="J70" s="10"/>
    </row>
    <row r="71" spans="1:10" ht="14.25">
      <c r="A71" s="44"/>
      <c r="B71"/>
      <c r="C71"/>
      <c r="H71" s="54"/>
      <c r="I71" s="55"/>
      <c r="J71" s="10"/>
    </row>
    <row r="72" spans="1:10" ht="14.25">
      <c r="A72"/>
      <c r="B72"/>
      <c r="C72"/>
      <c r="H72" s="54"/>
      <c r="I72" s="55"/>
      <c r="J72" s="10"/>
    </row>
    <row r="73" spans="1:10" s="17" customFormat="1" ht="14.25">
      <c r="A73"/>
      <c r="B73" s="90"/>
      <c r="C73" s="81"/>
      <c r="D73" s="89"/>
      <c r="E73" s="89"/>
      <c r="F73" s="89"/>
      <c r="G73" s="82"/>
      <c r="I73" s="19"/>
      <c r="J73" s="20"/>
    </row>
    <row r="74" spans="1:10" s="17" customFormat="1" ht="14.25">
      <c r="A74" s="51"/>
      <c r="B74" s="52"/>
      <c r="C74" s="53"/>
      <c r="D74" s="45"/>
      <c r="E74" s="45"/>
      <c r="F74" s="45"/>
      <c r="G74" s="54"/>
      <c r="I74" s="6"/>
      <c r="J74" s="20"/>
    </row>
    <row r="75" spans="1:10" s="17" customFormat="1" ht="14.25">
      <c r="A75" s="51"/>
      <c r="B75" s="52"/>
      <c r="C75" s="53"/>
      <c r="D75" s="45"/>
      <c r="E75" s="45"/>
      <c r="F75" s="45"/>
      <c r="G75" s="54"/>
      <c r="H75"/>
      <c r="I75" s="19"/>
      <c r="J75" s="20"/>
    </row>
    <row r="76" spans="1:10" ht="14.25">
      <c r="A76" s="44"/>
      <c r="B76"/>
      <c r="C76"/>
      <c r="H76" s="45"/>
      <c r="I76" s="50"/>
      <c r="J76" s="10"/>
    </row>
    <row r="77" spans="1:10" ht="14.25">
      <c r="A77"/>
      <c r="B77"/>
      <c r="C77"/>
      <c r="H77" s="45"/>
      <c r="I77" s="49"/>
      <c r="J77" s="9"/>
    </row>
    <row r="78" spans="1:10" ht="14.25">
      <c r="A78"/>
      <c r="B78" s="89"/>
      <c r="C78" s="81"/>
      <c r="D78" s="89"/>
      <c r="E78" s="89"/>
      <c r="F78" s="90"/>
      <c r="G78" s="90"/>
      <c r="I78" s="18"/>
      <c r="J78" s="10"/>
    </row>
    <row r="79" spans="1:10" ht="14.25">
      <c r="A79" s="51"/>
      <c r="B79" s="52"/>
      <c r="C79" s="53"/>
      <c r="D79" s="45"/>
      <c r="E79" s="45"/>
      <c r="F79" s="45"/>
      <c r="G79" s="45"/>
      <c r="I79" s="18"/>
      <c r="J79" s="10"/>
    </row>
    <row r="80" spans="1:10" ht="14.25">
      <c r="A80" s="46"/>
      <c r="B80" s="47"/>
      <c r="C80" s="48"/>
      <c r="D80" s="45"/>
      <c r="E80" s="45"/>
      <c r="F80" s="45"/>
      <c r="G80" s="45"/>
      <c r="I80" s="27"/>
      <c r="J80" s="9"/>
    </row>
    <row r="81" spans="1:10" ht="14.25">
      <c r="A81" s="4"/>
      <c r="B81" s="10"/>
      <c r="C81" s="15"/>
      <c r="I81" s="18"/>
      <c r="J81" s="10"/>
    </row>
    <row r="82" spans="1:10" ht="14.25">
      <c r="A82" s="4"/>
      <c r="B82" s="10"/>
      <c r="C82" s="15"/>
      <c r="I82" s="27"/>
      <c r="J82" s="9"/>
    </row>
    <row r="83" spans="1:10" ht="14.25">
      <c r="A83" s="3"/>
      <c r="B83" s="9"/>
      <c r="C83" s="14"/>
      <c r="I83" s="18"/>
      <c r="J83" s="10"/>
    </row>
    <row r="84" spans="1:10" ht="14.25">
      <c r="A84" s="3"/>
      <c r="B84" s="9"/>
      <c r="C84" s="14"/>
      <c r="I84" s="18"/>
      <c r="J84" s="10"/>
    </row>
    <row r="85" spans="1:10" ht="14.25">
      <c r="A85" s="4"/>
      <c r="B85" s="10"/>
      <c r="C85" s="15"/>
      <c r="I85" s="27"/>
      <c r="J85" s="9"/>
    </row>
    <row r="86" spans="1:10" ht="14.25">
      <c r="A86" s="4"/>
      <c r="B86" s="10"/>
      <c r="C86" s="15"/>
      <c r="I86" s="18"/>
      <c r="J86" s="10"/>
    </row>
    <row r="87" spans="1:10" ht="14.25">
      <c r="A87" s="4"/>
      <c r="B87" s="10"/>
      <c r="C87" s="15"/>
      <c r="I87" s="27"/>
      <c r="J87" s="9"/>
    </row>
    <row r="88" spans="1:10" ht="14.25">
      <c r="A88" s="4"/>
      <c r="B88" s="10"/>
      <c r="C88" s="15"/>
      <c r="I88" s="18"/>
      <c r="J88" s="10"/>
    </row>
    <row r="89" spans="1:10" ht="14.25">
      <c r="A89" s="4"/>
      <c r="B89" s="10"/>
      <c r="C89" s="15"/>
      <c r="I89" s="18"/>
      <c r="J89" s="10"/>
    </row>
    <row r="90" spans="1:10" ht="14.25">
      <c r="A90" s="3"/>
      <c r="B90" s="9"/>
      <c r="C90" s="14"/>
      <c r="I90" s="27"/>
      <c r="J90" s="9"/>
    </row>
    <row r="91" spans="1:10" ht="14.25">
      <c r="A91" s="4"/>
      <c r="B91" s="10"/>
      <c r="C91" s="15"/>
      <c r="I91" s="18"/>
      <c r="J91" s="10"/>
    </row>
    <row r="92" spans="1:10" ht="14.25">
      <c r="A92" s="4"/>
      <c r="B92" s="10"/>
      <c r="C92" s="15"/>
      <c r="I92" s="18"/>
      <c r="J92" s="10"/>
    </row>
    <row r="93" spans="1:10" ht="14.25">
      <c r="A93" s="3"/>
      <c r="B93" s="9"/>
      <c r="C93" s="14"/>
      <c r="I93" s="27"/>
      <c r="J93" s="9"/>
    </row>
    <row r="94" spans="1:10" ht="14.25">
      <c r="A94" s="4"/>
      <c r="B94" s="10"/>
      <c r="C94" s="15"/>
      <c r="I94" s="18"/>
      <c r="J94" s="10"/>
    </row>
    <row r="95" spans="1:10" ht="14.25">
      <c r="A95" s="3"/>
      <c r="B95" s="9"/>
      <c r="C95" s="14"/>
      <c r="I95" s="18"/>
      <c r="J95" s="10"/>
    </row>
    <row r="96" spans="1:10" ht="14.25">
      <c r="A96" s="4"/>
      <c r="B96" s="10"/>
      <c r="C96" s="15"/>
      <c r="I96" s="27"/>
      <c r="J96" s="9"/>
    </row>
    <row r="97" spans="1:10" ht="14.25">
      <c r="A97" s="4"/>
      <c r="B97" s="10"/>
      <c r="C97" s="15"/>
      <c r="I97" s="18"/>
      <c r="J97" s="10"/>
    </row>
    <row r="98" spans="1:10" ht="14.25">
      <c r="A98" s="3"/>
      <c r="B98" s="9"/>
      <c r="C98" s="14"/>
      <c r="I98" s="18"/>
      <c r="J98" s="10"/>
    </row>
    <row r="99" spans="1:10" ht="14.25">
      <c r="A99" s="4"/>
      <c r="B99" s="10"/>
      <c r="C99" s="15"/>
      <c r="I99" s="27"/>
      <c r="J99" s="9"/>
    </row>
    <row r="100" spans="1:10" ht="14.25">
      <c r="A100" s="3"/>
      <c r="B100" s="9"/>
      <c r="C100" s="14"/>
      <c r="I100" s="18"/>
      <c r="J100" s="10"/>
    </row>
    <row r="101" spans="1:10" ht="14.25">
      <c r="A101" s="4"/>
      <c r="B101" s="10"/>
      <c r="C101" s="15"/>
      <c r="I101" s="18"/>
      <c r="J101" s="10"/>
    </row>
    <row r="102" spans="1:10" ht="14.25">
      <c r="A102" s="4"/>
      <c r="B102" s="10"/>
      <c r="C102" s="15"/>
      <c r="I102" s="18"/>
      <c r="J102" s="10"/>
    </row>
    <row r="103" spans="1:10" ht="14.25">
      <c r="A103" s="3"/>
      <c r="B103" s="9"/>
      <c r="C103" s="14"/>
      <c r="I103" s="18"/>
      <c r="J103" s="10"/>
    </row>
    <row r="104" spans="1:10" ht="14.25">
      <c r="A104" s="4"/>
      <c r="B104" s="10"/>
      <c r="C104" s="15"/>
      <c r="I104" s="27"/>
      <c r="J104" s="9"/>
    </row>
    <row r="105" spans="1:10" ht="14.25">
      <c r="A105" s="4"/>
      <c r="B105" s="10"/>
      <c r="C105" s="15"/>
      <c r="I105" s="18"/>
      <c r="J105" s="10"/>
    </row>
    <row r="106" spans="1:10" ht="14.25">
      <c r="A106" s="3"/>
      <c r="B106" s="9"/>
      <c r="C106" s="14"/>
      <c r="I106" s="18"/>
      <c r="J106" s="10"/>
    </row>
    <row r="107" spans="1:10" ht="14.25">
      <c r="A107" s="4"/>
      <c r="B107" s="10"/>
      <c r="C107" s="15"/>
      <c r="I107" s="26"/>
      <c r="J107" s="8"/>
    </row>
    <row r="108" spans="1:10" ht="14.25">
      <c r="A108" s="4"/>
      <c r="B108" s="10"/>
      <c r="C108" s="15"/>
      <c r="I108" s="27"/>
      <c r="J108" s="9"/>
    </row>
    <row r="109" spans="1:10" ht="14.25">
      <c r="A109" s="3"/>
      <c r="B109" s="9"/>
      <c r="C109" s="14"/>
      <c r="I109" s="18"/>
      <c r="J109" s="10"/>
    </row>
    <row r="110" spans="1:10" ht="14.25">
      <c r="A110" s="4"/>
      <c r="B110" s="10"/>
      <c r="C110" s="15"/>
      <c r="I110" s="18"/>
      <c r="J110" s="10"/>
    </row>
    <row r="111" spans="1:10" ht="14.25">
      <c r="A111" s="4"/>
      <c r="B111" s="10"/>
      <c r="C111" s="15"/>
      <c r="I111" s="18"/>
      <c r="J111" s="10"/>
    </row>
    <row r="112" spans="1:10" ht="14.25">
      <c r="A112" s="3"/>
      <c r="B112" s="9"/>
      <c r="C112" s="14"/>
      <c r="I112" s="18"/>
      <c r="J112" s="10"/>
    </row>
    <row r="113" spans="1:10" ht="14.25">
      <c r="A113" s="4"/>
      <c r="B113" s="10"/>
      <c r="C113" s="15"/>
      <c r="I113" s="18"/>
      <c r="J113" s="10"/>
    </row>
    <row r="114" spans="1:10" ht="14.25">
      <c r="A114" s="4"/>
      <c r="B114" s="10"/>
      <c r="C114" s="15"/>
      <c r="I114" s="18"/>
      <c r="J114" s="10"/>
    </row>
    <row r="115" spans="1:10" ht="14.25">
      <c r="A115" s="4"/>
      <c r="B115" s="10"/>
      <c r="C115" s="15"/>
      <c r="I115" s="18"/>
      <c r="J115" s="10"/>
    </row>
    <row r="116" spans="1:10" ht="14.25">
      <c r="A116" s="4"/>
      <c r="B116" s="10"/>
      <c r="C116" s="15"/>
      <c r="I116" s="18"/>
      <c r="J116" s="10"/>
    </row>
    <row r="117" spans="1:10" ht="14.25">
      <c r="A117" s="3"/>
      <c r="B117" s="9"/>
      <c r="C117" s="14"/>
      <c r="I117" s="18"/>
      <c r="J117" s="10"/>
    </row>
    <row r="118" spans="1:10" ht="14.25">
      <c r="A118" s="4"/>
      <c r="B118" s="10"/>
      <c r="C118" s="15"/>
      <c r="I118" s="18"/>
      <c r="J118" s="10"/>
    </row>
    <row r="119" spans="1:10" ht="14.25">
      <c r="A119" s="4"/>
      <c r="B119" s="10"/>
      <c r="C119" s="15"/>
      <c r="I119" s="18"/>
      <c r="J119" s="10"/>
    </row>
    <row r="120" spans="1:10" ht="14.25">
      <c r="A120" s="2"/>
      <c r="B120" s="8"/>
      <c r="C120" s="13"/>
      <c r="I120" s="18"/>
      <c r="J120" s="10"/>
    </row>
    <row r="121" spans="1:10" ht="14.25">
      <c r="A121" s="2"/>
      <c r="B121" s="8"/>
      <c r="C121" s="13"/>
      <c r="I121" s="18"/>
      <c r="J121" s="10"/>
    </row>
    <row r="122" spans="1:10" ht="14.25">
      <c r="A122" s="3"/>
      <c r="B122" s="9"/>
      <c r="C122" s="14"/>
      <c r="I122" s="18"/>
      <c r="J122" s="10"/>
    </row>
    <row r="123" spans="1:10" ht="14.25">
      <c r="A123" s="3"/>
      <c r="B123" s="9"/>
      <c r="C123" s="14"/>
      <c r="I123" s="18"/>
      <c r="J123" s="10"/>
    </row>
    <row r="124" spans="1:10" ht="14.25">
      <c r="A124" s="4"/>
      <c r="B124" s="10"/>
      <c r="C124" s="15"/>
      <c r="I124" s="18"/>
      <c r="J124" s="10"/>
    </row>
    <row r="125" spans="1:10" ht="14.25">
      <c r="A125" s="4"/>
      <c r="B125" s="10"/>
      <c r="C125" s="15"/>
      <c r="I125" s="18"/>
      <c r="J125" s="10"/>
    </row>
    <row r="126" spans="1:10" ht="14.25">
      <c r="A126" s="4"/>
      <c r="B126" s="10"/>
      <c r="C126" s="15"/>
      <c r="I126" s="18"/>
      <c r="J126" s="10"/>
    </row>
    <row r="127" spans="1:10" ht="14.25">
      <c r="A127" s="4"/>
      <c r="B127" s="10"/>
      <c r="C127" s="15"/>
      <c r="I127" s="18"/>
      <c r="J127" s="10"/>
    </row>
    <row r="128" spans="1:10" ht="14.25">
      <c r="A128" s="4"/>
      <c r="B128" s="10"/>
      <c r="C128" s="15"/>
      <c r="I128" s="18"/>
      <c r="J128" s="10"/>
    </row>
    <row r="129" spans="1:10" ht="14.25">
      <c r="A129" s="4"/>
      <c r="B129" s="10"/>
      <c r="C129" s="15"/>
      <c r="I129" s="18"/>
      <c r="J129" s="10"/>
    </row>
    <row r="130" spans="1:10" ht="14.25">
      <c r="A130" s="4"/>
      <c r="B130" s="10"/>
      <c r="C130" s="15"/>
      <c r="I130" s="18"/>
      <c r="J130" s="10"/>
    </row>
    <row r="131" spans="1:10" ht="14.25">
      <c r="A131" s="4"/>
      <c r="B131" s="10"/>
      <c r="C131" s="15"/>
      <c r="I131" s="18"/>
      <c r="J131" s="10"/>
    </row>
    <row r="132" spans="1:10" ht="14.25">
      <c r="A132" s="4"/>
      <c r="B132" s="10"/>
      <c r="C132" s="15"/>
      <c r="I132" s="18"/>
      <c r="J132" s="10"/>
    </row>
    <row r="133" spans="1:10" ht="14.25">
      <c r="A133" s="4"/>
      <c r="B133" s="10"/>
      <c r="C133" s="15"/>
      <c r="I133" s="18"/>
      <c r="J133" s="10"/>
    </row>
    <row r="134" spans="1:10" ht="14.25">
      <c r="A134" s="4"/>
      <c r="B134" s="10"/>
      <c r="C134" s="15"/>
      <c r="I134" s="18"/>
      <c r="J134" s="10"/>
    </row>
    <row r="135" spans="1:10" ht="14.25">
      <c r="A135" s="4"/>
      <c r="B135" s="10"/>
      <c r="C135" s="15"/>
      <c r="I135" s="18"/>
      <c r="J135" s="10"/>
    </row>
    <row r="136" spans="1:10" ht="14.25">
      <c r="A136" s="4"/>
      <c r="B136" s="10"/>
      <c r="C136" s="15"/>
      <c r="I136" s="18"/>
      <c r="J136" s="10"/>
    </row>
    <row r="137" spans="1:10" ht="14.25">
      <c r="A137" s="4"/>
      <c r="B137" s="10"/>
      <c r="C137" s="15"/>
      <c r="I137" s="18"/>
      <c r="J137" s="10"/>
    </row>
    <row r="138" spans="1:10" ht="14.25">
      <c r="A138" s="4"/>
      <c r="B138" s="10"/>
      <c r="C138" s="15"/>
      <c r="I138" s="18"/>
      <c r="J138" s="10"/>
    </row>
    <row r="139" spans="1:10" ht="14.25">
      <c r="A139" s="4"/>
      <c r="B139" s="10"/>
      <c r="C139" s="15"/>
      <c r="I139" s="18"/>
      <c r="J139" s="10"/>
    </row>
    <row r="140" spans="1:10" ht="14.25">
      <c r="A140" s="4"/>
      <c r="B140" s="10"/>
      <c r="C140" s="15"/>
      <c r="I140" s="18"/>
      <c r="J140" s="10"/>
    </row>
    <row r="141" spans="1:10" ht="14.25">
      <c r="A141" s="4"/>
      <c r="B141" s="10"/>
      <c r="C141" s="15"/>
      <c r="I141" s="18"/>
      <c r="J141" s="10"/>
    </row>
    <row r="142" spans="1:10" ht="14.25">
      <c r="A142" s="4"/>
      <c r="B142" s="10"/>
      <c r="C142" s="15"/>
      <c r="I142" s="18"/>
      <c r="J142" s="10"/>
    </row>
    <row r="143" spans="1:10" ht="14.25">
      <c r="A143" s="4"/>
      <c r="B143" s="10"/>
      <c r="C143" s="15"/>
      <c r="I143" s="18"/>
      <c r="J143" s="10"/>
    </row>
    <row r="144" spans="1:10" ht="14.25">
      <c r="A144" s="4"/>
      <c r="B144" s="10"/>
      <c r="C144" s="15"/>
      <c r="I144" s="18"/>
      <c r="J144" s="10"/>
    </row>
    <row r="145" spans="1:10" ht="14.25">
      <c r="A145" s="4"/>
      <c r="B145" s="10"/>
      <c r="C145" s="15"/>
      <c r="I145" s="18"/>
      <c r="J145" s="10"/>
    </row>
    <row r="146" spans="1:10" ht="14.25">
      <c r="A146" s="4"/>
      <c r="B146" s="10"/>
      <c r="C146" s="15"/>
      <c r="I146" s="18"/>
      <c r="J146" s="10"/>
    </row>
    <row r="147" spans="1:10" ht="14.25">
      <c r="A147" s="4"/>
      <c r="B147" s="10"/>
      <c r="C147" s="15"/>
      <c r="I147" s="18"/>
      <c r="J147" s="10"/>
    </row>
    <row r="148" spans="1:10" ht="14.25">
      <c r="A148" s="4"/>
      <c r="B148" s="10"/>
      <c r="C148" s="15"/>
      <c r="I148" s="18"/>
      <c r="J148" s="10"/>
    </row>
    <row r="149" spans="1:10" ht="14.25">
      <c r="A149" s="4"/>
      <c r="B149" s="10"/>
      <c r="C149" s="15"/>
      <c r="I149" s="18"/>
      <c r="J149" s="10"/>
    </row>
    <row r="150" spans="1:10" ht="14.25">
      <c r="A150" s="4"/>
      <c r="B150" s="10"/>
      <c r="C150" s="15"/>
      <c r="I150" s="18"/>
      <c r="J150" s="10"/>
    </row>
    <row r="151" spans="1:10" ht="14.25">
      <c r="A151" s="4"/>
      <c r="B151" s="10"/>
      <c r="C151" s="15"/>
      <c r="I151" s="18"/>
      <c r="J151" s="10"/>
    </row>
    <row r="152" spans="1:10" ht="14.25">
      <c r="A152" s="4"/>
      <c r="B152" s="10"/>
      <c r="C152" s="15"/>
      <c r="I152" s="25"/>
      <c r="J152" s="7"/>
    </row>
    <row r="153" spans="1:10" ht="14.25">
      <c r="A153" s="4"/>
      <c r="B153" s="10"/>
      <c r="C153" s="15"/>
      <c r="I153" s="26"/>
      <c r="J153" s="8"/>
    </row>
    <row r="154" spans="1:10" ht="14.25">
      <c r="A154" s="4"/>
      <c r="B154" s="10"/>
      <c r="C154" s="15"/>
      <c r="I154" s="27"/>
      <c r="J154" s="9"/>
    </row>
    <row r="155" spans="1:10" ht="14.25">
      <c r="A155" s="4"/>
      <c r="B155" s="10"/>
      <c r="C155" s="15"/>
      <c r="I155" s="18"/>
      <c r="J155" s="10"/>
    </row>
    <row r="156" spans="1:10" ht="14.25">
      <c r="A156" s="4"/>
      <c r="B156" s="10"/>
      <c r="C156" s="15"/>
      <c r="I156" s="18"/>
      <c r="J156" s="10"/>
    </row>
    <row r="157" spans="1:10" ht="14.25">
      <c r="A157" s="4"/>
      <c r="B157" s="10"/>
      <c r="C157" s="15"/>
      <c r="I157" s="18"/>
      <c r="J157" s="10"/>
    </row>
    <row r="158" spans="1:10" ht="14.25">
      <c r="A158" s="4"/>
      <c r="B158" s="10"/>
      <c r="C158" s="15"/>
      <c r="I158" s="18"/>
      <c r="J158" s="10"/>
    </row>
    <row r="159" spans="1:10" ht="14.25">
      <c r="A159" s="4"/>
      <c r="B159" s="10"/>
      <c r="C159" s="15"/>
      <c r="I159" s="18"/>
      <c r="J159" s="10"/>
    </row>
    <row r="160" spans="1:10" ht="14.25">
      <c r="A160" s="4"/>
      <c r="B160" s="10"/>
      <c r="C160" s="15"/>
      <c r="I160" s="26"/>
      <c r="J160" s="8"/>
    </row>
    <row r="161" spans="1:10" ht="14.25">
      <c r="A161" s="4"/>
      <c r="B161" s="10"/>
      <c r="C161" s="15"/>
      <c r="I161" s="27"/>
      <c r="J161" s="9"/>
    </row>
    <row r="162" spans="1:10" ht="14.25">
      <c r="A162" s="4"/>
      <c r="B162" s="10"/>
      <c r="C162" s="15"/>
      <c r="I162" s="18"/>
      <c r="J162" s="10"/>
    </row>
    <row r="163" spans="1:10" ht="14.25">
      <c r="A163" s="4"/>
      <c r="B163" s="10"/>
      <c r="C163" s="15"/>
      <c r="I163" s="18"/>
      <c r="J163" s="10"/>
    </row>
    <row r="164" spans="1:10" ht="14.25">
      <c r="A164" s="1"/>
      <c r="B164" s="7"/>
      <c r="C164" s="12"/>
      <c r="I164" s="18"/>
      <c r="J164" s="10"/>
    </row>
    <row r="165" spans="1:10" ht="14.25">
      <c r="A165" s="1"/>
      <c r="B165" s="7"/>
      <c r="C165" s="12"/>
      <c r="I165" s="18"/>
      <c r="J165" s="10"/>
    </row>
    <row r="166" spans="1:10" ht="14.25">
      <c r="A166" s="2"/>
      <c r="B166" s="8"/>
      <c r="C166" s="13"/>
      <c r="I166" s="18"/>
      <c r="J166" s="10"/>
    </row>
    <row r="167" spans="1:10" ht="14.25">
      <c r="A167" s="3"/>
      <c r="B167" s="9"/>
      <c r="C167" s="14"/>
      <c r="I167" s="18"/>
      <c r="J167" s="10"/>
    </row>
    <row r="168" spans="1:10" ht="14.25">
      <c r="A168" s="4"/>
      <c r="B168" s="10"/>
      <c r="C168" s="15"/>
      <c r="I168" s="18"/>
      <c r="J168" s="10"/>
    </row>
    <row r="169" spans="1:10" ht="14.25">
      <c r="A169" s="4"/>
      <c r="B169" s="10"/>
      <c r="C169" s="15"/>
      <c r="I169" s="18"/>
      <c r="J169" s="10"/>
    </row>
    <row r="170" spans="1:10" ht="14.25">
      <c r="A170" s="4"/>
      <c r="B170" s="10"/>
      <c r="C170" s="15"/>
      <c r="I170" s="18"/>
      <c r="J170" s="10"/>
    </row>
    <row r="171" spans="1:3" ht="14.25">
      <c r="A171" s="4"/>
      <c r="B171" s="10"/>
      <c r="C171" s="15"/>
    </row>
    <row r="172" spans="1:3" ht="14.25">
      <c r="A172" s="4"/>
      <c r="B172" s="10"/>
      <c r="C172" s="15"/>
    </row>
    <row r="173" spans="1:3" ht="14.25">
      <c r="A173" s="2"/>
      <c r="B173" s="8"/>
      <c r="C173" s="13"/>
    </row>
    <row r="174" spans="1:3" ht="14.25">
      <c r="A174" s="3"/>
      <c r="B174" s="9"/>
      <c r="C174" s="14"/>
    </row>
    <row r="175" spans="1:3" ht="14.25">
      <c r="A175" s="4"/>
      <c r="B175" s="10"/>
      <c r="C175" s="15"/>
    </row>
    <row r="176" spans="1:3" ht="14.25">
      <c r="A176" s="4"/>
      <c r="B176" s="10"/>
      <c r="C176" s="15"/>
    </row>
    <row r="177" spans="1:3" ht="14.25">
      <c r="A177" s="4"/>
      <c r="B177" s="10"/>
      <c r="C177" s="15"/>
    </row>
    <row r="178" spans="1:3" ht="14.25">
      <c r="A178" s="4"/>
      <c r="B178" s="10"/>
      <c r="C178" s="15"/>
    </row>
    <row r="179" spans="1:3" ht="14.25">
      <c r="A179" s="4"/>
      <c r="B179" s="10"/>
      <c r="C179" s="15"/>
    </row>
    <row r="180" spans="1:3" ht="14.25">
      <c r="A180" s="4"/>
      <c r="B180" s="10"/>
      <c r="C180" s="15"/>
    </row>
    <row r="181" spans="1:3" ht="14.25">
      <c r="A181" s="4"/>
      <c r="B181" s="10"/>
      <c r="C181" s="15"/>
    </row>
    <row r="182" spans="1:3" ht="14.25">
      <c r="A182" s="4"/>
      <c r="B182" s="10"/>
      <c r="C182" s="15"/>
    </row>
    <row r="183" spans="1:3" ht="14.25">
      <c r="A183" s="4"/>
      <c r="B183" s="10"/>
      <c r="C183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</dc:creator>
  <cp:keywords/>
  <dc:description/>
  <cp:lastModifiedBy>Madona Lagidze</cp:lastModifiedBy>
  <cp:lastPrinted>2020-07-17T08:27:39Z</cp:lastPrinted>
  <dcterms:created xsi:type="dcterms:W3CDTF">2002-08-06T09:01:35Z</dcterms:created>
  <dcterms:modified xsi:type="dcterms:W3CDTF">2020-07-17T08:34:35Z</dcterms:modified>
  <cp:category/>
  <cp:version/>
  <cp:contentType/>
  <cp:contentStatus/>
</cp:coreProperties>
</file>